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nut/FangCloudV2/Green Steps Cloud/04 Company Files/08 Partnership/"/>
    </mc:Choice>
  </mc:AlternateContent>
  <xr:revisionPtr revIDLastSave="0" documentId="8_{586BFFC9-BAD0-1B42-9C29-D9D7AA36C98E}" xr6:coauthVersionLast="31" xr6:coauthVersionMax="31" xr10:uidLastSave="{00000000-0000-0000-0000-000000000000}"/>
  <bookViews>
    <workbookView xWindow="0" yWindow="0" windowWidth="27320" windowHeight="15360" tabRatio="803" xr2:uid="{00000000-000D-0000-FFFF-FFFF00000000}"/>
  </bookViews>
  <sheets>
    <sheet name="The Grunt Fund" sheetId="1" r:id="rId1"/>
    <sheet name="The Pie" sheetId="12" r:id="rId2"/>
    <sheet name="Grunt 1" sheetId="2" r:id="rId3"/>
    <sheet name="Grunt 2" sheetId="3" r:id="rId4"/>
    <sheet name="Grunt 3" sheetId="4" r:id="rId5"/>
    <sheet name="Grunt 4" sheetId="5" r:id="rId6"/>
    <sheet name="Grunt 5" sheetId="6" r:id="rId7"/>
    <sheet name="Grunt 6" sheetId="7" r:id="rId8"/>
    <sheet name="Grunt 7" sheetId="8" r:id="rId9"/>
    <sheet name="Grunt 8" sheetId="9" r:id="rId10"/>
    <sheet name="Grunt 9" sheetId="10" r:id="rId11"/>
    <sheet name="Grunt 10" sheetId="11" r:id="rId12"/>
  </sheets>
  <calcPr calcId="162913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  <c r="C41" i="7" l="1"/>
  <c r="G8" i="1"/>
  <c r="D37" i="7"/>
  <c r="E37" i="7"/>
  <c r="F37" i="7"/>
  <c r="G37" i="7"/>
  <c r="H37" i="7"/>
  <c r="I37" i="7"/>
  <c r="C37" i="7"/>
  <c r="K37" i="7" l="1"/>
  <c r="J37" i="7"/>
  <c r="P27" i="3" l="1"/>
  <c r="Q27" i="3"/>
  <c r="Q28" i="3" s="1"/>
  <c r="R27" i="3"/>
  <c r="R28" i="3" s="1"/>
  <c r="S27" i="3"/>
  <c r="S28" i="3" s="1"/>
  <c r="T27" i="3"/>
  <c r="U27" i="3"/>
  <c r="U28" i="3" s="1"/>
  <c r="V27" i="3"/>
  <c r="V28" i="3" s="1"/>
  <c r="W27" i="3"/>
  <c r="W28" i="3" s="1"/>
  <c r="P28" i="3"/>
  <c r="T28" i="3"/>
  <c r="P34" i="3"/>
  <c r="Q34" i="3"/>
  <c r="R34" i="3"/>
  <c r="S34" i="3"/>
  <c r="T34" i="3"/>
  <c r="U34" i="3"/>
  <c r="V34" i="3"/>
  <c r="W34" i="3"/>
  <c r="P38" i="3"/>
  <c r="Q38" i="3"/>
  <c r="R38" i="3"/>
  <c r="S38" i="3"/>
  <c r="T38" i="3"/>
  <c r="U38" i="3"/>
  <c r="V38" i="3"/>
  <c r="W38" i="3"/>
  <c r="P52" i="3"/>
  <c r="Q52" i="3"/>
  <c r="R52" i="3"/>
  <c r="R53" i="3" s="1"/>
  <c r="R55" i="3" s="1"/>
  <c r="R56" i="3" s="1"/>
  <c r="S52" i="3"/>
  <c r="S53" i="3" s="1"/>
  <c r="S55" i="3" s="1"/>
  <c r="S56" i="3" s="1"/>
  <c r="T52" i="3"/>
  <c r="U52" i="3"/>
  <c r="V52" i="3"/>
  <c r="V53" i="3" s="1"/>
  <c r="V55" i="3" s="1"/>
  <c r="V56" i="3" s="1"/>
  <c r="W52" i="3"/>
  <c r="W53" i="3" s="1"/>
  <c r="W55" i="3" s="1"/>
  <c r="W56" i="3" s="1"/>
  <c r="P53" i="3"/>
  <c r="Q53" i="3"/>
  <c r="Q55" i="3" s="1"/>
  <c r="Q56" i="3" s="1"/>
  <c r="T53" i="3"/>
  <c r="T55" i="3" s="1"/>
  <c r="T56" i="3" s="1"/>
  <c r="U53" i="3"/>
  <c r="U55" i="3" s="1"/>
  <c r="U56" i="3" s="1"/>
  <c r="P55" i="3"/>
  <c r="P56" i="3" s="1"/>
  <c r="S38" i="2"/>
  <c r="Q27" i="2"/>
  <c r="R27" i="2"/>
  <c r="R28" i="2" s="1"/>
  <c r="S27" i="2"/>
  <c r="S28" i="2" s="1"/>
  <c r="T27" i="2"/>
  <c r="U27" i="2"/>
  <c r="V27" i="2"/>
  <c r="V28" i="2" s="1"/>
  <c r="W27" i="2"/>
  <c r="W28" i="2" s="1"/>
  <c r="Q28" i="2"/>
  <c r="T28" i="2"/>
  <c r="U28" i="2"/>
  <c r="Q34" i="2"/>
  <c r="R34" i="2"/>
  <c r="S34" i="2"/>
  <c r="T34" i="2"/>
  <c r="U34" i="2"/>
  <c r="V34" i="2"/>
  <c r="W34" i="2"/>
  <c r="Q38" i="2"/>
  <c r="R38" i="2"/>
  <c r="T38" i="2"/>
  <c r="U38" i="2"/>
  <c r="V38" i="2"/>
  <c r="W38" i="2"/>
  <c r="Q52" i="2"/>
  <c r="Q53" i="2" s="1"/>
  <c r="Q55" i="2" s="1"/>
  <c r="Q56" i="2" s="1"/>
  <c r="R52" i="2"/>
  <c r="R53" i="2" s="1"/>
  <c r="R55" i="2" s="1"/>
  <c r="R56" i="2" s="1"/>
  <c r="S52" i="2"/>
  <c r="T52" i="2"/>
  <c r="U52" i="2"/>
  <c r="U53" i="2" s="1"/>
  <c r="U55" i="2" s="1"/>
  <c r="U56" i="2" s="1"/>
  <c r="V52" i="2"/>
  <c r="V53" i="2" s="1"/>
  <c r="V55" i="2" s="1"/>
  <c r="V56" i="2" s="1"/>
  <c r="W52" i="2"/>
  <c r="S53" i="2"/>
  <c r="S55" i="2" s="1"/>
  <c r="S56" i="2" s="1"/>
  <c r="T53" i="2"/>
  <c r="T55" i="2" s="1"/>
  <c r="T56" i="2" s="1"/>
  <c r="W53" i="2"/>
  <c r="W55" i="2" s="1"/>
  <c r="W56" i="2" s="1"/>
  <c r="P27" i="2"/>
  <c r="P28" i="2"/>
  <c r="P34" i="2"/>
  <c r="P38" i="2"/>
  <c r="P52" i="2"/>
  <c r="P53" i="2"/>
  <c r="P55" i="2" s="1"/>
  <c r="P56" i="2" s="1"/>
  <c r="A2" i="12" l="1"/>
  <c r="C13" i="1"/>
  <c r="D13" i="1"/>
  <c r="E13" i="1"/>
  <c r="F13" i="1"/>
  <c r="G13" i="1"/>
  <c r="H13" i="1"/>
  <c r="I13" i="1"/>
  <c r="J13" i="1"/>
  <c r="K13" i="1"/>
  <c r="B13" i="1"/>
  <c r="O52" i="11"/>
  <c r="O53" i="11" s="1"/>
  <c r="O55" i="11" s="1"/>
  <c r="O56" i="11" s="1"/>
  <c r="N52" i="11"/>
  <c r="N53" i="11" s="1"/>
  <c r="N55" i="11" s="1"/>
  <c r="N56" i="11" s="1"/>
  <c r="M52" i="11"/>
  <c r="M53" i="11" s="1"/>
  <c r="M55" i="11" s="1"/>
  <c r="M56" i="11" s="1"/>
  <c r="L52" i="11"/>
  <c r="L53" i="11" s="1"/>
  <c r="L55" i="11" s="1"/>
  <c r="L56" i="11" s="1"/>
  <c r="K52" i="11"/>
  <c r="K53" i="11" s="1"/>
  <c r="K55" i="11" s="1"/>
  <c r="K56" i="11" s="1"/>
  <c r="J52" i="11"/>
  <c r="J53" i="11" s="1"/>
  <c r="J55" i="11" s="1"/>
  <c r="J56" i="11" s="1"/>
  <c r="I52" i="11"/>
  <c r="I53" i="11" s="1"/>
  <c r="I55" i="11" s="1"/>
  <c r="I56" i="11" s="1"/>
  <c r="H52" i="11"/>
  <c r="H53" i="11" s="1"/>
  <c r="H55" i="11" s="1"/>
  <c r="H56" i="11" s="1"/>
  <c r="G52" i="11"/>
  <c r="G53" i="11" s="1"/>
  <c r="G55" i="11" s="1"/>
  <c r="G56" i="11" s="1"/>
  <c r="F52" i="11"/>
  <c r="F53" i="11" s="1"/>
  <c r="F55" i="11" s="1"/>
  <c r="F56" i="11" s="1"/>
  <c r="E52" i="11"/>
  <c r="E53" i="11" s="1"/>
  <c r="E55" i="11" s="1"/>
  <c r="E56" i="11" s="1"/>
  <c r="D52" i="11"/>
  <c r="D53" i="11" s="1"/>
  <c r="D55" i="11" s="1"/>
  <c r="D56" i="11" s="1"/>
  <c r="C52" i="11"/>
  <c r="C53" i="11" s="1"/>
  <c r="C55" i="11" s="1"/>
  <c r="C56" i="11" s="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K7" i="1" s="1"/>
  <c r="O27" i="11"/>
  <c r="O28" i="11" s="1"/>
  <c r="N27" i="11"/>
  <c r="N28" i="11" s="1"/>
  <c r="M27" i="11"/>
  <c r="M28" i="11" s="1"/>
  <c r="L27" i="11"/>
  <c r="L28" i="11" s="1"/>
  <c r="K27" i="11"/>
  <c r="K28" i="11" s="1"/>
  <c r="J27" i="11"/>
  <c r="J28" i="11" s="1"/>
  <c r="I27" i="11"/>
  <c r="I28" i="11" s="1"/>
  <c r="H27" i="11"/>
  <c r="H28" i="11" s="1"/>
  <c r="G27" i="11"/>
  <c r="G28" i="11" s="1"/>
  <c r="F27" i="11"/>
  <c r="F28" i="11" s="1"/>
  <c r="E27" i="11"/>
  <c r="E28" i="11" s="1"/>
  <c r="D27" i="11"/>
  <c r="D28" i="11" s="1"/>
  <c r="C27" i="11"/>
  <c r="C28" i="11" s="1"/>
  <c r="E10" i="11"/>
  <c r="E11" i="11" s="1"/>
  <c r="C8" i="11"/>
  <c r="C9" i="11" s="1"/>
  <c r="C10" i="11" s="1"/>
  <c r="C11" i="11" s="1"/>
  <c r="O52" i="10"/>
  <c r="O53" i="10" s="1"/>
  <c r="O55" i="10" s="1"/>
  <c r="O56" i="10" s="1"/>
  <c r="N52" i="10"/>
  <c r="N53" i="10" s="1"/>
  <c r="N55" i="10" s="1"/>
  <c r="N56" i="10" s="1"/>
  <c r="M52" i="10"/>
  <c r="M53" i="10" s="1"/>
  <c r="M55" i="10" s="1"/>
  <c r="M56" i="10" s="1"/>
  <c r="L52" i="10"/>
  <c r="L53" i="10" s="1"/>
  <c r="L55" i="10" s="1"/>
  <c r="L56" i="10" s="1"/>
  <c r="K52" i="10"/>
  <c r="K53" i="10" s="1"/>
  <c r="K55" i="10" s="1"/>
  <c r="K56" i="10" s="1"/>
  <c r="J52" i="10"/>
  <c r="J53" i="10" s="1"/>
  <c r="J55" i="10" s="1"/>
  <c r="J56" i="10" s="1"/>
  <c r="I52" i="10"/>
  <c r="I53" i="10" s="1"/>
  <c r="I55" i="10" s="1"/>
  <c r="I56" i="10" s="1"/>
  <c r="H52" i="10"/>
  <c r="H53" i="10" s="1"/>
  <c r="H55" i="10" s="1"/>
  <c r="H56" i="10" s="1"/>
  <c r="G52" i="10"/>
  <c r="G53" i="10" s="1"/>
  <c r="G55" i="10" s="1"/>
  <c r="G56" i="10" s="1"/>
  <c r="F52" i="10"/>
  <c r="F53" i="10" s="1"/>
  <c r="F55" i="10" s="1"/>
  <c r="F56" i="10" s="1"/>
  <c r="E52" i="10"/>
  <c r="E53" i="10" s="1"/>
  <c r="E55" i="10" s="1"/>
  <c r="E56" i="10" s="1"/>
  <c r="D52" i="10"/>
  <c r="D53" i="10" s="1"/>
  <c r="D55" i="10" s="1"/>
  <c r="D56" i="10" s="1"/>
  <c r="C52" i="10"/>
  <c r="C53" i="10" s="1"/>
  <c r="C55" i="10" s="1"/>
  <c r="C56" i="10" s="1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O27" i="10"/>
  <c r="O28" i="10" s="1"/>
  <c r="N27" i="10"/>
  <c r="N28" i="10" s="1"/>
  <c r="M27" i="10"/>
  <c r="M28" i="10" s="1"/>
  <c r="L27" i="10"/>
  <c r="L28" i="10" s="1"/>
  <c r="K27" i="10"/>
  <c r="K28" i="10" s="1"/>
  <c r="J27" i="10"/>
  <c r="J28" i="10" s="1"/>
  <c r="I27" i="10"/>
  <c r="I28" i="10" s="1"/>
  <c r="H27" i="10"/>
  <c r="H28" i="10" s="1"/>
  <c r="G27" i="10"/>
  <c r="G28" i="10" s="1"/>
  <c r="F27" i="10"/>
  <c r="F28" i="10" s="1"/>
  <c r="E27" i="10"/>
  <c r="E28" i="10" s="1"/>
  <c r="D27" i="10"/>
  <c r="D28" i="10" s="1"/>
  <c r="C27" i="10"/>
  <c r="C28" i="10" s="1"/>
  <c r="J6" i="1" s="1"/>
  <c r="E10" i="10"/>
  <c r="E11" i="10" s="1"/>
  <c r="C8" i="10"/>
  <c r="C9" i="10" s="1"/>
  <c r="C10" i="10" s="1"/>
  <c r="C11" i="10" s="1"/>
  <c r="O52" i="9"/>
  <c r="O53" i="9" s="1"/>
  <c r="O55" i="9" s="1"/>
  <c r="O56" i="9" s="1"/>
  <c r="N52" i="9"/>
  <c r="N53" i="9" s="1"/>
  <c r="N55" i="9" s="1"/>
  <c r="N56" i="9" s="1"/>
  <c r="M52" i="9"/>
  <c r="M53" i="9" s="1"/>
  <c r="M55" i="9" s="1"/>
  <c r="M56" i="9" s="1"/>
  <c r="L52" i="9"/>
  <c r="L53" i="9" s="1"/>
  <c r="L55" i="9" s="1"/>
  <c r="L56" i="9" s="1"/>
  <c r="K52" i="9"/>
  <c r="K53" i="9" s="1"/>
  <c r="K55" i="9" s="1"/>
  <c r="K56" i="9" s="1"/>
  <c r="J52" i="9"/>
  <c r="J53" i="9" s="1"/>
  <c r="J55" i="9" s="1"/>
  <c r="J56" i="9" s="1"/>
  <c r="I52" i="9"/>
  <c r="I53" i="9" s="1"/>
  <c r="I55" i="9" s="1"/>
  <c r="I56" i="9" s="1"/>
  <c r="H52" i="9"/>
  <c r="H53" i="9" s="1"/>
  <c r="H55" i="9" s="1"/>
  <c r="H56" i="9" s="1"/>
  <c r="G52" i="9"/>
  <c r="G53" i="9" s="1"/>
  <c r="G55" i="9" s="1"/>
  <c r="G56" i="9" s="1"/>
  <c r="F52" i="9"/>
  <c r="F53" i="9" s="1"/>
  <c r="F55" i="9" s="1"/>
  <c r="F56" i="9" s="1"/>
  <c r="E52" i="9"/>
  <c r="E53" i="9" s="1"/>
  <c r="E55" i="9" s="1"/>
  <c r="E56" i="9" s="1"/>
  <c r="D52" i="9"/>
  <c r="D53" i="9" s="1"/>
  <c r="D55" i="9" s="1"/>
  <c r="D56" i="9" s="1"/>
  <c r="C52" i="9"/>
  <c r="C53" i="9" s="1"/>
  <c r="C55" i="9" s="1"/>
  <c r="C56" i="9" s="1"/>
  <c r="I10" i="1" s="1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O27" i="9"/>
  <c r="O28" i="9" s="1"/>
  <c r="N27" i="9"/>
  <c r="N28" i="9" s="1"/>
  <c r="M27" i="9"/>
  <c r="M28" i="9" s="1"/>
  <c r="L27" i="9"/>
  <c r="L28" i="9" s="1"/>
  <c r="K27" i="9"/>
  <c r="K28" i="9" s="1"/>
  <c r="J27" i="9"/>
  <c r="J28" i="9" s="1"/>
  <c r="I27" i="9"/>
  <c r="I28" i="9" s="1"/>
  <c r="H27" i="9"/>
  <c r="H28" i="9" s="1"/>
  <c r="G27" i="9"/>
  <c r="G28" i="9" s="1"/>
  <c r="F27" i="9"/>
  <c r="F28" i="9" s="1"/>
  <c r="E27" i="9"/>
  <c r="E28" i="9" s="1"/>
  <c r="D27" i="9"/>
  <c r="D28" i="9" s="1"/>
  <c r="C27" i="9"/>
  <c r="C28" i="9" s="1"/>
  <c r="E10" i="9"/>
  <c r="E11" i="9" s="1"/>
  <c r="C8" i="9"/>
  <c r="C9" i="9" s="1"/>
  <c r="C10" i="9" s="1"/>
  <c r="C11" i="9" s="1"/>
  <c r="O52" i="8"/>
  <c r="O53" i="8" s="1"/>
  <c r="O55" i="8" s="1"/>
  <c r="O56" i="8" s="1"/>
  <c r="N52" i="8"/>
  <c r="N53" i="8" s="1"/>
  <c r="N55" i="8" s="1"/>
  <c r="N56" i="8" s="1"/>
  <c r="M52" i="8"/>
  <c r="M53" i="8" s="1"/>
  <c r="M55" i="8" s="1"/>
  <c r="M56" i="8" s="1"/>
  <c r="L52" i="8"/>
  <c r="L53" i="8" s="1"/>
  <c r="L55" i="8" s="1"/>
  <c r="L56" i="8" s="1"/>
  <c r="K52" i="8"/>
  <c r="K53" i="8" s="1"/>
  <c r="K55" i="8" s="1"/>
  <c r="K56" i="8" s="1"/>
  <c r="J52" i="8"/>
  <c r="J53" i="8" s="1"/>
  <c r="J55" i="8" s="1"/>
  <c r="J56" i="8" s="1"/>
  <c r="I52" i="8"/>
  <c r="I53" i="8" s="1"/>
  <c r="I55" i="8" s="1"/>
  <c r="I56" i="8" s="1"/>
  <c r="H52" i="8"/>
  <c r="H53" i="8" s="1"/>
  <c r="H55" i="8" s="1"/>
  <c r="H56" i="8" s="1"/>
  <c r="G52" i="8"/>
  <c r="G53" i="8" s="1"/>
  <c r="G55" i="8" s="1"/>
  <c r="G56" i="8" s="1"/>
  <c r="F52" i="8"/>
  <c r="F53" i="8" s="1"/>
  <c r="F55" i="8" s="1"/>
  <c r="F56" i="8" s="1"/>
  <c r="E52" i="8"/>
  <c r="E53" i="8" s="1"/>
  <c r="E55" i="8" s="1"/>
  <c r="E56" i="8" s="1"/>
  <c r="D52" i="8"/>
  <c r="D53" i="8" s="1"/>
  <c r="D55" i="8" s="1"/>
  <c r="D56" i="8" s="1"/>
  <c r="C52" i="8"/>
  <c r="C53" i="8" s="1"/>
  <c r="C55" i="8" s="1"/>
  <c r="C56" i="8" s="1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H8" i="1" s="1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O27" i="8"/>
  <c r="O28" i="8" s="1"/>
  <c r="N27" i="8"/>
  <c r="N28" i="8" s="1"/>
  <c r="M27" i="8"/>
  <c r="M28" i="8" s="1"/>
  <c r="L27" i="8"/>
  <c r="L28" i="8" s="1"/>
  <c r="K27" i="8"/>
  <c r="K28" i="8" s="1"/>
  <c r="J27" i="8"/>
  <c r="J28" i="8" s="1"/>
  <c r="I27" i="8"/>
  <c r="I28" i="8" s="1"/>
  <c r="H27" i="8"/>
  <c r="H28" i="8" s="1"/>
  <c r="G27" i="8"/>
  <c r="G28" i="8" s="1"/>
  <c r="F27" i="8"/>
  <c r="F28" i="8" s="1"/>
  <c r="E27" i="8"/>
  <c r="E28" i="8" s="1"/>
  <c r="D27" i="8"/>
  <c r="D28" i="8" s="1"/>
  <c r="C27" i="8"/>
  <c r="C28" i="8" s="1"/>
  <c r="E10" i="8"/>
  <c r="E11" i="8" s="1"/>
  <c r="C8" i="8"/>
  <c r="C9" i="8" s="1"/>
  <c r="C10" i="8" s="1"/>
  <c r="C11" i="8" s="1"/>
  <c r="O52" i="7"/>
  <c r="O53" i="7" s="1"/>
  <c r="O55" i="7" s="1"/>
  <c r="O56" i="7" s="1"/>
  <c r="N52" i="7"/>
  <c r="N53" i="7" s="1"/>
  <c r="N55" i="7" s="1"/>
  <c r="N56" i="7" s="1"/>
  <c r="M52" i="7"/>
  <c r="M53" i="7" s="1"/>
  <c r="M55" i="7" s="1"/>
  <c r="M56" i="7" s="1"/>
  <c r="L52" i="7"/>
  <c r="L53" i="7" s="1"/>
  <c r="L55" i="7" s="1"/>
  <c r="L56" i="7" s="1"/>
  <c r="K52" i="7"/>
  <c r="K53" i="7" s="1"/>
  <c r="K55" i="7" s="1"/>
  <c r="K56" i="7" s="1"/>
  <c r="J52" i="7"/>
  <c r="J53" i="7" s="1"/>
  <c r="J55" i="7" s="1"/>
  <c r="J56" i="7" s="1"/>
  <c r="I52" i="7"/>
  <c r="I53" i="7" s="1"/>
  <c r="I55" i="7" s="1"/>
  <c r="I56" i="7" s="1"/>
  <c r="H52" i="7"/>
  <c r="H53" i="7" s="1"/>
  <c r="H55" i="7" s="1"/>
  <c r="H56" i="7" s="1"/>
  <c r="G52" i="7"/>
  <c r="G53" i="7" s="1"/>
  <c r="G55" i="7" s="1"/>
  <c r="G56" i="7" s="1"/>
  <c r="F52" i="7"/>
  <c r="F53" i="7" s="1"/>
  <c r="F55" i="7" s="1"/>
  <c r="F56" i="7" s="1"/>
  <c r="E52" i="7"/>
  <c r="E53" i="7" s="1"/>
  <c r="E55" i="7" s="1"/>
  <c r="E56" i="7" s="1"/>
  <c r="D52" i="7"/>
  <c r="D53" i="7" s="1"/>
  <c r="D55" i="7" s="1"/>
  <c r="D56" i="7" s="1"/>
  <c r="C52" i="7"/>
  <c r="C53" i="7" s="1"/>
  <c r="C55" i="7" s="1"/>
  <c r="C56" i="7" s="1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G7" i="1" s="1"/>
  <c r="O27" i="7"/>
  <c r="O28" i="7" s="1"/>
  <c r="N27" i="7"/>
  <c r="N28" i="7" s="1"/>
  <c r="M27" i="7"/>
  <c r="M28" i="7" s="1"/>
  <c r="L27" i="7"/>
  <c r="L28" i="7" s="1"/>
  <c r="K27" i="7"/>
  <c r="K28" i="7" s="1"/>
  <c r="J27" i="7"/>
  <c r="J28" i="7" s="1"/>
  <c r="I27" i="7"/>
  <c r="I28" i="7" s="1"/>
  <c r="H27" i="7"/>
  <c r="H28" i="7" s="1"/>
  <c r="G27" i="7"/>
  <c r="G28" i="7" s="1"/>
  <c r="F27" i="7"/>
  <c r="F28" i="7" s="1"/>
  <c r="E27" i="7"/>
  <c r="E28" i="7" s="1"/>
  <c r="D27" i="7"/>
  <c r="D28" i="7" s="1"/>
  <c r="C27" i="7"/>
  <c r="C28" i="7" s="1"/>
  <c r="E10" i="7"/>
  <c r="E11" i="7" s="1"/>
  <c r="C8" i="7"/>
  <c r="C9" i="7" s="1"/>
  <c r="C10" i="7" s="1"/>
  <c r="C11" i="7" s="1"/>
  <c r="O52" i="6"/>
  <c r="O53" i="6" s="1"/>
  <c r="O55" i="6" s="1"/>
  <c r="O56" i="6" s="1"/>
  <c r="N52" i="6"/>
  <c r="N53" i="6" s="1"/>
  <c r="N55" i="6" s="1"/>
  <c r="N56" i="6" s="1"/>
  <c r="M52" i="6"/>
  <c r="M53" i="6" s="1"/>
  <c r="M55" i="6" s="1"/>
  <c r="M56" i="6" s="1"/>
  <c r="L52" i="6"/>
  <c r="L53" i="6" s="1"/>
  <c r="L55" i="6" s="1"/>
  <c r="L56" i="6" s="1"/>
  <c r="K52" i="6"/>
  <c r="K53" i="6" s="1"/>
  <c r="K55" i="6" s="1"/>
  <c r="K56" i="6" s="1"/>
  <c r="J52" i="6"/>
  <c r="J53" i="6" s="1"/>
  <c r="J55" i="6" s="1"/>
  <c r="J56" i="6" s="1"/>
  <c r="I52" i="6"/>
  <c r="I53" i="6" s="1"/>
  <c r="I55" i="6" s="1"/>
  <c r="I56" i="6" s="1"/>
  <c r="H52" i="6"/>
  <c r="H53" i="6" s="1"/>
  <c r="H55" i="6" s="1"/>
  <c r="H56" i="6" s="1"/>
  <c r="G52" i="6"/>
  <c r="G53" i="6" s="1"/>
  <c r="G55" i="6" s="1"/>
  <c r="G56" i="6" s="1"/>
  <c r="F52" i="6"/>
  <c r="F53" i="6" s="1"/>
  <c r="F55" i="6" s="1"/>
  <c r="F56" i="6" s="1"/>
  <c r="E52" i="6"/>
  <c r="E53" i="6" s="1"/>
  <c r="E55" i="6" s="1"/>
  <c r="E56" i="6" s="1"/>
  <c r="D52" i="6"/>
  <c r="D53" i="6" s="1"/>
  <c r="D55" i="6" s="1"/>
  <c r="D56" i="6" s="1"/>
  <c r="C52" i="6"/>
  <c r="C53" i="6" s="1"/>
  <c r="C55" i="6" s="1"/>
  <c r="C56" i="6" s="1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O27" i="6"/>
  <c r="O28" i="6" s="1"/>
  <c r="N27" i="6"/>
  <c r="N28" i="6" s="1"/>
  <c r="M27" i="6"/>
  <c r="M28" i="6" s="1"/>
  <c r="L27" i="6"/>
  <c r="L28" i="6" s="1"/>
  <c r="K27" i="6"/>
  <c r="K28" i="6" s="1"/>
  <c r="J27" i="6"/>
  <c r="J28" i="6" s="1"/>
  <c r="I27" i="6"/>
  <c r="I28" i="6" s="1"/>
  <c r="H27" i="6"/>
  <c r="H28" i="6" s="1"/>
  <c r="G27" i="6"/>
  <c r="G28" i="6" s="1"/>
  <c r="F27" i="6"/>
  <c r="F28" i="6" s="1"/>
  <c r="E27" i="6"/>
  <c r="E28" i="6" s="1"/>
  <c r="D27" i="6"/>
  <c r="D28" i="6" s="1"/>
  <c r="C27" i="6"/>
  <c r="C28" i="6" s="1"/>
  <c r="F6" i="1" s="1"/>
  <c r="E10" i="6"/>
  <c r="E11" i="6" s="1"/>
  <c r="C8" i="6"/>
  <c r="C9" i="6" s="1"/>
  <c r="C10" i="6" s="1"/>
  <c r="C11" i="6" s="1"/>
  <c r="O52" i="5"/>
  <c r="O53" i="5" s="1"/>
  <c r="O55" i="5" s="1"/>
  <c r="O56" i="5" s="1"/>
  <c r="N52" i="5"/>
  <c r="N53" i="5" s="1"/>
  <c r="N55" i="5" s="1"/>
  <c r="N56" i="5" s="1"/>
  <c r="M52" i="5"/>
  <c r="M53" i="5" s="1"/>
  <c r="M55" i="5" s="1"/>
  <c r="M56" i="5" s="1"/>
  <c r="L52" i="5"/>
  <c r="L53" i="5" s="1"/>
  <c r="L55" i="5" s="1"/>
  <c r="L56" i="5" s="1"/>
  <c r="K52" i="5"/>
  <c r="K53" i="5" s="1"/>
  <c r="K55" i="5" s="1"/>
  <c r="K56" i="5" s="1"/>
  <c r="J52" i="5"/>
  <c r="J53" i="5" s="1"/>
  <c r="J55" i="5" s="1"/>
  <c r="J56" i="5" s="1"/>
  <c r="I52" i="5"/>
  <c r="I53" i="5" s="1"/>
  <c r="I55" i="5" s="1"/>
  <c r="I56" i="5" s="1"/>
  <c r="H52" i="5"/>
  <c r="H53" i="5" s="1"/>
  <c r="H55" i="5" s="1"/>
  <c r="H56" i="5" s="1"/>
  <c r="G52" i="5"/>
  <c r="G53" i="5" s="1"/>
  <c r="G55" i="5" s="1"/>
  <c r="G56" i="5" s="1"/>
  <c r="F52" i="5"/>
  <c r="F53" i="5" s="1"/>
  <c r="F55" i="5" s="1"/>
  <c r="F56" i="5" s="1"/>
  <c r="E52" i="5"/>
  <c r="E53" i="5" s="1"/>
  <c r="E55" i="5" s="1"/>
  <c r="E56" i="5" s="1"/>
  <c r="D52" i="5"/>
  <c r="D53" i="5" s="1"/>
  <c r="D55" i="5" s="1"/>
  <c r="D56" i="5" s="1"/>
  <c r="C52" i="5"/>
  <c r="C53" i="5" s="1"/>
  <c r="C55" i="5" s="1"/>
  <c r="C56" i="5" s="1"/>
  <c r="E10" i="1" s="1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27" i="5"/>
  <c r="O28" i="5" s="1"/>
  <c r="N27" i="5"/>
  <c r="N28" i="5" s="1"/>
  <c r="M27" i="5"/>
  <c r="M28" i="5" s="1"/>
  <c r="L27" i="5"/>
  <c r="L28" i="5" s="1"/>
  <c r="K27" i="5"/>
  <c r="K28" i="5" s="1"/>
  <c r="J27" i="5"/>
  <c r="J28" i="5" s="1"/>
  <c r="I27" i="5"/>
  <c r="I28" i="5" s="1"/>
  <c r="H27" i="5"/>
  <c r="H28" i="5" s="1"/>
  <c r="G27" i="5"/>
  <c r="G28" i="5" s="1"/>
  <c r="F27" i="5"/>
  <c r="F28" i="5" s="1"/>
  <c r="E27" i="5"/>
  <c r="E28" i="5" s="1"/>
  <c r="D27" i="5"/>
  <c r="D28" i="5" s="1"/>
  <c r="C27" i="5"/>
  <c r="C28" i="5" s="1"/>
  <c r="E10" i="5"/>
  <c r="E11" i="5" s="1"/>
  <c r="C8" i="5"/>
  <c r="C9" i="5" s="1"/>
  <c r="C10" i="5" s="1"/>
  <c r="C11" i="5" s="1"/>
  <c r="K52" i="4"/>
  <c r="K53" i="4" s="1"/>
  <c r="K55" i="4" s="1"/>
  <c r="K56" i="4" s="1"/>
  <c r="J52" i="4"/>
  <c r="J53" i="4" s="1"/>
  <c r="J55" i="4" s="1"/>
  <c r="J56" i="4" s="1"/>
  <c r="I52" i="4"/>
  <c r="I53" i="4" s="1"/>
  <c r="I55" i="4" s="1"/>
  <c r="I56" i="4" s="1"/>
  <c r="H52" i="4"/>
  <c r="H53" i="4" s="1"/>
  <c r="H55" i="4" s="1"/>
  <c r="H56" i="4" s="1"/>
  <c r="G52" i="4"/>
  <c r="G53" i="4" s="1"/>
  <c r="G55" i="4" s="1"/>
  <c r="G56" i="4" s="1"/>
  <c r="F52" i="4"/>
  <c r="F53" i="4" s="1"/>
  <c r="F55" i="4" s="1"/>
  <c r="F56" i="4" s="1"/>
  <c r="E52" i="4"/>
  <c r="E53" i="4" s="1"/>
  <c r="E55" i="4" s="1"/>
  <c r="E56" i="4" s="1"/>
  <c r="D52" i="4"/>
  <c r="D53" i="4" s="1"/>
  <c r="D55" i="4" s="1"/>
  <c r="D56" i="4" s="1"/>
  <c r="C52" i="4"/>
  <c r="C53" i="4" s="1"/>
  <c r="C55" i="4" s="1"/>
  <c r="C56" i="4" s="1"/>
  <c r="K38" i="4"/>
  <c r="J38" i="4"/>
  <c r="I38" i="4"/>
  <c r="H38" i="4"/>
  <c r="G38" i="4"/>
  <c r="F38" i="4"/>
  <c r="E38" i="4"/>
  <c r="D38" i="4"/>
  <c r="C38" i="4"/>
  <c r="K34" i="4"/>
  <c r="J34" i="4"/>
  <c r="I34" i="4"/>
  <c r="H34" i="4"/>
  <c r="G34" i="4"/>
  <c r="F34" i="4"/>
  <c r="E34" i="4"/>
  <c r="D34" i="4"/>
  <c r="C34" i="4"/>
  <c r="K27" i="4"/>
  <c r="K28" i="4" s="1"/>
  <c r="J27" i="4"/>
  <c r="J28" i="4" s="1"/>
  <c r="I27" i="4"/>
  <c r="I28" i="4" s="1"/>
  <c r="H27" i="4"/>
  <c r="H28" i="4" s="1"/>
  <c r="G27" i="4"/>
  <c r="G28" i="4" s="1"/>
  <c r="F27" i="4"/>
  <c r="F28" i="4" s="1"/>
  <c r="E27" i="4"/>
  <c r="E28" i="4" s="1"/>
  <c r="D27" i="4"/>
  <c r="D28" i="4" s="1"/>
  <c r="C27" i="4"/>
  <c r="C28" i="4" s="1"/>
  <c r="E10" i="4"/>
  <c r="E11" i="4" s="1"/>
  <c r="C8" i="4"/>
  <c r="C9" i="4" s="1"/>
  <c r="C10" i="4" s="1"/>
  <c r="C11" i="4" s="1"/>
  <c r="O52" i="3"/>
  <c r="O53" i="3" s="1"/>
  <c r="O55" i="3" s="1"/>
  <c r="O56" i="3" s="1"/>
  <c r="N52" i="3"/>
  <c r="N53" i="3" s="1"/>
  <c r="N55" i="3" s="1"/>
  <c r="N56" i="3" s="1"/>
  <c r="M52" i="3"/>
  <c r="M53" i="3" s="1"/>
  <c r="M55" i="3" s="1"/>
  <c r="M56" i="3" s="1"/>
  <c r="L52" i="3"/>
  <c r="L53" i="3" s="1"/>
  <c r="L55" i="3" s="1"/>
  <c r="L56" i="3" s="1"/>
  <c r="K52" i="3"/>
  <c r="K53" i="3" s="1"/>
  <c r="K55" i="3" s="1"/>
  <c r="K56" i="3" s="1"/>
  <c r="J52" i="3"/>
  <c r="J53" i="3" s="1"/>
  <c r="J55" i="3" s="1"/>
  <c r="J56" i="3" s="1"/>
  <c r="I52" i="3"/>
  <c r="I53" i="3" s="1"/>
  <c r="I55" i="3" s="1"/>
  <c r="I56" i="3" s="1"/>
  <c r="H52" i="3"/>
  <c r="H53" i="3" s="1"/>
  <c r="H55" i="3" s="1"/>
  <c r="H56" i="3" s="1"/>
  <c r="G52" i="3"/>
  <c r="G53" i="3" s="1"/>
  <c r="G55" i="3" s="1"/>
  <c r="G56" i="3" s="1"/>
  <c r="F52" i="3"/>
  <c r="F53" i="3" s="1"/>
  <c r="F55" i="3" s="1"/>
  <c r="F56" i="3" s="1"/>
  <c r="E52" i="3"/>
  <c r="E53" i="3" s="1"/>
  <c r="E55" i="3" s="1"/>
  <c r="E56" i="3" s="1"/>
  <c r="D52" i="3"/>
  <c r="D53" i="3" s="1"/>
  <c r="D55" i="3" s="1"/>
  <c r="D56" i="3" s="1"/>
  <c r="C52" i="3"/>
  <c r="C53" i="3" s="1"/>
  <c r="C55" i="3" s="1"/>
  <c r="C56" i="3" s="1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27" i="3"/>
  <c r="O28" i="3" s="1"/>
  <c r="N27" i="3"/>
  <c r="N28" i="3" s="1"/>
  <c r="M27" i="3"/>
  <c r="M28" i="3" s="1"/>
  <c r="L27" i="3"/>
  <c r="L28" i="3" s="1"/>
  <c r="K27" i="3"/>
  <c r="K28" i="3" s="1"/>
  <c r="J27" i="3"/>
  <c r="J28" i="3" s="1"/>
  <c r="I27" i="3"/>
  <c r="I28" i="3" s="1"/>
  <c r="H27" i="3"/>
  <c r="H28" i="3" s="1"/>
  <c r="G27" i="3"/>
  <c r="G28" i="3" s="1"/>
  <c r="F27" i="3"/>
  <c r="F28" i="3" s="1"/>
  <c r="E27" i="3"/>
  <c r="E28" i="3" s="1"/>
  <c r="D27" i="3"/>
  <c r="D28" i="3" s="1"/>
  <c r="C27" i="3"/>
  <c r="C28" i="3" s="1"/>
  <c r="C6" i="1" s="1"/>
  <c r="E10" i="3"/>
  <c r="E11" i="3" s="1"/>
  <c r="C8" i="3"/>
  <c r="C9" i="3" s="1"/>
  <c r="C10" i="3" s="1"/>
  <c r="C11" i="3" s="1"/>
  <c r="D52" i="2"/>
  <c r="D53" i="2" s="1"/>
  <c r="D55" i="2" s="1"/>
  <c r="D56" i="2" s="1"/>
  <c r="E52" i="2"/>
  <c r="E53" i="2" s="1"/>
  <c r="E55" i="2" s="1"/>
  <c r="E56" i="2" s="1"/>
  <c r="F52" i="2"/>
  <c r="F53" i="2" s="1"/>
  <c r="F55" i="2" s="1"/>
  <c r="F56" i="2" s="1"/>
  <c r="G52" i="2"/>
  <c r="G53" i="2" s="1"/>
  <c r="G55" i="2" s="1"/>
  <c r="G56" i="2" s="1"/>
  <c r="H52" i="2"/>
  <c r="I52" i="2"/>
  <c r="I53" i="2" s="1"/>
  <c r="I55" i="2" s="1"/>
  <c r="I56" i="2" s="1"/>
  <c r="J52" i="2"/>
  <c r="J53" i="2" s="1"/>
  <c r="J55" i="2" s="1"/>
  <c r="J56" i="2" s="1"/>
  <c r="K52" i="2"/>
  <c r="K53" i="2" s="1"/>
  <c r="K55" i="2" s="1"/>
  <c r="K56" i="2" s="1"/>
  <c r="L52" i="2"/>
  <c r="L53" i="2" s="1"/>
  <c r="L55" i="2" s="1"/>
  <c r="L56" i="2" s="1"/>
  <c r="M52" i="2"/>
  <c r="M53" i="2" s="1"/>
  <c r="M55" i="2" s="1"/>
  <c r="M56" i="2" s="1"/>
  <c r="N52" i="2"/>
  <c r="N53" i="2" s="1"/>
  <c r="N55" i="2" s="1"/>
  <c r="N56" i="2" s="1"/>
  <c r="O52" i="2"/>
  <c r="O53" i="2" s="1"/>
  <c r="O55" i="2" s="1"/>
  <c r="O56" i="2" s="1"/>
  <c r="C52" i="2"/>
  <c r="C53" i="2" s="1"/>
  <c r="C55" i="2" s="1"/>
  <c r="C56" i="2" s="1"/>
  <c r="D27" i="2"/>
  <c r="E27" i="2"/>
  <c r="F27" i="2"/>
  <c r="F28" i="2" s="1"/>
  <c r="G27" i="2"/>
  <c r="G28" i="2" s="1"/>
  <c r="H27" i="2"/>
  <c r="H28" i="2" s="1"/>
  <c r="I27" i="2"/>
  <c r="I28" i="2" s="1"/>
  <c r="J27" i="2"/>
  <c r="J28" i="2" s="1"/>
  <c r="K27" i="2"/>
  <c r="L27" i="2"/>
  <c r="L28" i="2" s="1"/>
  <c r="M27" i="2"/>
  <c r="M28" i="2" s="1"/>
  <c r="N27" i="2"/>
  <c r="N28" i="2" s="1"/>
  <c r="O27" i="2"/>
  <c r="O28" i="2" s="1"/>
  <c r="D28" i="2"/>
  <c r="E28" i="2"/>
  <c r="K28" i="2"/>
  <c r="D34" i="2"/>
  <c r="E34" i="2"/>
  <c r="F34" i="2"/>
  <c r="G34" i="2"/>
  <c r="H34" i="2"/>
  <c r="I34" i="2"/>
  <c r="J34" i="2"/>
  <c r="K34" i="2"/>
  <c r="L34" i="2"/>
  <c r="M34" i="2"/>
  <c r="N34" i="2"/>
  <c r="O34" i="2"/>
  <c r="D38" i="2"/>
  <c r="E38" i="2"/>
  <c r="F38" i="2"/>
  <c r="G38" i="2"/>
  <c r="H38" i="2"/>
  <c r="I38" i="2"/>
  <c r="J38" i="2"/>
  <c r="K38" i="2"/>
  <c r="L38" i="2"/>
  <c r="M38" i="2"/>
  <c r="N38" i="2"/>
  <c r="O38" i="2"/>
  <c r="H53" i="2"/>
  <c r="H55" i="2" s="1"/>
  <c r="H56" i="2" s="1"/>
  <c r="C38" i="2"/>
  <c r="C34" i="2"/>
  <c r="C27" i="2"/>
  <c r="C28" i="2" s="1"/>
  <c r="E10" i="2"/>
  <c r="E11" i="2" s="1"/>
  <c r="C8" i="2"/>
  <c r="C9" i="2" s="1"/>
  <c r="C10" i="2" s="1"/>
  <c r="C11" i="2" s="1"/>
  <c r="B8" i="1" l="1"/>
  <c r="C7" i="1"/>
  <c r="D10" i="1"/>
  <c r="E6" i="1"/>
  <c r="F7" i="1"/>
  <c r="H10" i="1"/>
  <c r="I6" i="1"/>
  <c r="J7" i="1"/>
  <c r="K8" i="1"/>
  <c r="B6" i="1"/>
  <c r="C8" i="1"/>
  <c r="E7" i="1"/>
  <c r="F8" i="1"/>
  <c r="G10" i="1"/>
  <c r="H6" i="1"/>
  <c r="I7" i="1"/>
  <c r="J8" i="1"/>
  <c r="K10" i="1"/>
  <c r="B7" i="1"/>
  <c r="E8" i="1"/>
  <c r="F10" i="1"/>
  <c r="G6" i="1"/>
  <c r="H7" i="1"/>
  <c r="I8" i="1"/>
  <c r="J10" i="1"/>
  <c r="K6" i="1"/>
  <c r="C10" i="1"/>
  <c r="D6" i="1"/>
  <c r="D7" i="1"/>
  <c r="D8" i="1"/>
  <c r="P21" i="3"/>
  <c r="P22" i="3" s="1"/>
  <c r="T21" i="3"/>
  <c r="T22" i="3" s="1"/>
  <c r="R42" i="3"/>
  <c r="R43" i="3" s="1"/>
  <c r="R48" i="3" s="1"/>
  <c r="V42" i="3"/>
  <c r="V43" i="3" s="1"/>
  <c r="V48" i="3" s="1"/>
  <c r="W21" i="3"/>
  <c r="W22" i="3" s="1"/>
  <c r="Q42" i="3"/>
  <c r="Q43" i="3" s="1"/>
  <c r="Q48" i="3" s="1"/>
  <c r="Q21" i="3"/>
  <c r="Q22" i="3" s="1"/>
  <c r="U21" i="3"/>
  <c r="U22" i="3" s="1"/>
  <c r="S42" i="3"/>
  <c r="S43" i="3" s="1"/>
  <c r="S48" i="3" s="1"/>
  <c r="W42" i="3"/>
  <c r="W43" i="3" s="1"/>
  <c r="W48" i="3" s="1"/>
  <c r="R21" i="3"/>
  <c r="R22" i="3" s="1"/>
  <c r="R58" i="3" s="1"/>
  <c r="V21" i="3"/>
  <c r="V22" i="3" s="1"/>
  <c r="V58" i="3" s="1"/>
  <c r="P42" i="3"/>
  <c r="P43" i="3" s="1"/>
  <c r="P48" i="3" s="1"/>
  <c r="T42" i="3"/>
  <c r="T43" i="3" s="1"/>
  <c r="T48" i="3" s="1"/>
  <c r="S21" i="3"/>
  <c r="S22" i="3" s="1"/>
  <c r="U42" i="3"/>
  <c r="U43" i="3" s="1"/>
  <c r="U48" i="3" s="1"/>
  <c r="G42" i="2"/>
  <c r="G43" i="2" s="1"/>
  <c r="G48" i="2" s="1"/>
  <c r="Q21" i="2"/>
  <c r="Q22" i="2" s="1"/>
  <c r="U21" i="2"/>
  <c r="U22" i="2" s="1"/>
  <c r="R42" i="2"/>
  <c r="R43" i="2" s="1"/>
  <c r="R48" i="2" s="1"/>
  <c r="V42" i="2"/>
  <c r="V43" i="2" s="1"/>
  <c r="V48" i="2" s="1"/>
  <c r="U42" i="2"/>
  <c r="U43" i="2" s="1"/>
  <c r="U48" i="2" s="1"/>
  <c r="P42" i="2"/>
  <c r="P43" i="2" s="1"/>
  <c r="P48" i="2" s="1"/>
  <c r="R21" i="2"/>
  <c r="R22" i="2" s="1"/>
  <c r="V21" i="2"/>
  <c r="V22" i="2" s="1"/>
  <c r="V58" i="2" s="1"/>
  <c r="S42" i="2"/>
  <c r="S43" i="2" s="1"/>
  <c r="S48" i="2" s="1"/>
  <c r="W42" i="2"/>
  <c r="W43" i="2" s="1"/>
  <c r="W48" i="2" s="1"/>
  <c r="P21" i="2"/>
  <c r="P22" i="2" s="1"/>
  <c r="P58" i="2" s="1"/>
  <c r="S21" i="2"/>
  <c r="S22" i="2" s="1"/>
  <c r="S58" i="2" s="1"/>
  <c r="W21" i="2"/>
  <c r="W22" i="2" s="1"/>
  <c r="W58" i="2" s="1"/>
  <c r="T42" i="2"/>
  <c r="T43" i="2" s="1"/>
  <c r="T48" i="2" s="1"/>
  <c r="T21" i="2"/>
  <c r="T22" i="2" s="1"/>
  <c r="T58" i="2" s="1"/>
  <c r="Q42" i="2"/>
  <c r="Q43" i="2" s="1"/>
  <c r="Q48" i="2" s="1"/>
  <c r="B10" i="1"/>
  <c r="G21" i="2"/>
  <c r="G22" i="2" s="1"/>
  <c r="D42" i="2"/>
  <c r="D43" i="2" s="1"/>
  <c r="D48" i="2" s="1"/>
  <c r="C42" i="2"/>
  <c r="C43" i="2" s="1"/>
  <c r="C48" i="2" s="1"/>
  <c r="O21" i="2"/>
  <c r="O22" i="2" s="1"/>
  <c r="L42" i="2"/>
  <c r="L43" i="2" s="1"/>
  <c r="L48" i="2" s="1"/>
  <c r="K21" i="2"/>
  <c r="K22" i="2" s="1"/>
  <c r="H42" i="2"/>
  <c r="H43" i="2" s="1"/>
  <c r="H48" i="2" s="1"/>
  <c r="N42" i="11"/>
  <c r="N43" i="11" s="1"/>
  <c r="N48" i="11" s="1"/>
  <c r="J42" i="11"/>
  <c r="J43" i="11" s="1"/>
  <c r="J48" i="11" s="1"/>
  <c r="F42" i="11"/>
  <c r="F43" i="11" s="1"/>
  <c r="F48" i="11" s="1"/>
  <c r="L21" i="11"/>
  <c r="L22" i="11" s="1"/>
  <c r="H21" i="11"/>
  <c r="H22" i="11" s="1"/>
  <c r="D21" i="11"/>
  <c r="D22" i="11" s="1"/>
  <c r="I42" i="11"/>
  <c r="I43" i="11" s="1"/>
  <c r="I48" i="11" s="1"/>
  <c r="O21" i="11"/>
  <c r="O22" i="11" s="1"/>
  <c r="C21" i="11"/>
  <c r="C22" i="11" s="1"/>
  <c r="L42" i="11"/>
  <c r="L43" i="11" s="1"/>
  <c r="L48" i="11" s="1"/>
  <c r="H42" i="11"/>
  <c r="H43" i="11" s="1"/>
  <c r="H48" i="11" s="1"/>
  <c r="D42" i="11"/>
  <c r="D43" i="11" s="1"/>
  <c r="D48" i="11" s="1"/>
  <c r="N21" i="11"/>
  <c r="N22" i="11" s="1"/>
  <c r="J21" i="11"/>
  <c r="J22" i="11" s="1"/>
  <c r="F21" i="11"/>
  <c r="F22" i="11" s="1"/>
  <c r="F58" i="11" s="1"/>
  <c r="E42" i="11"/>
  <c r="E43" i="11" s="1"/>
  <c r="E48" i="11" s="1"/>
  <c r="K21" i="11"/>
  <c r="K22" i="11" s="1"/>
  <c r="O42" i="11"/>
  <c r="O43" i="11" s="1"/>
  <c r="O48" i="11" s="1"/>
  <c r="K42" i="11"/>
  <c r="K43" i="11" s="1"/>
  <c r="K48" i="11" s="1"/>
  <c r="G42" i="11"/>
  <c r="G43" i="11" s="1"/>
  <c r="G48" i="11" s="1"/>
  <c r="C42" i="11"/>
  <c r="C43" i="11" s="1"/>
  <c r="C48" i="11" s="1"/>
  <c r="M21" i="11"/>
  <c r="M22" i="11" s="1"/>
  <c r="I21" i="11"/>
  <c r="I22" i="11" s="1"/>
  <c r="E21" i="11"/>
  <c r="E22" i="11" s="1"/>
  <c r="E58" i="11" s="1"/>
  <c r="M42" i="11"/>
  <c r="M43" i="11" s="1"/>
  <c r="M48" i="11" s="1"/>
  <c r="G21" i="11"/>
  <c r="G22" i="11" s="1"/>
  <c r="N42" i="10"/>
  <c r="N43" i="10" s="1"/>
  <c r="N48" i="10" s="1"/>
  <c r="J42" i="10"/>
  <c r="J43" i="10" s="1"/>
  <c r="J48" i="10" s="1"/>
  <c r="F42" i="10"/>
  <c r="F43" i="10" s="1"/>
  <c r="F48" i="10" s="1"/>
  <c r="L21" i="10"/>
  <c r="L22" i="10" s="1"/>
  <c r="H21" i="10"/>
  <c r="H22" i="10" s="1"/>
  <c r="D21" i="10"/>
  <c r="D22" i="10" s="1"/>
  <c r="M42" i="10"/>
  <c r="M43" i="10" s="1"/>
  <c r="M48" i="10" s="1"/>
  <c r="I42" i="10"/>
  <c r="I43" i="10" s="1"/>
  <c r="I48" i="10" s="1"/>
  <c r="E42" i="10"/>
  <c r="E43" i="10" s="1"/>
  <c r="E48" i="10" s="1"/>
  <c r="K21" i="10"/>
  <c r="K22" i="10" s="1"/>
  <c r="C21" i="10"/>
  <c r="C22" i="10" s="1"/>
  <c r="L42" i="10"/>
  <c r="L43" i="10" s="1"/>
  <c r="L48" i="10" s="1"/>
  <c r="H42" i="10"/>
  <c r="H43" i="10" s="1"/>
  <c r="H48" i="10" s="1"/>
  <c r="D42" i="10"/>
  <c r="D43" i="10" s="1"/>
  <c r="D48" i="10" s="1"/>
  <c r="N21" i="10"/>
  <c r="N22" i="10" s="1"/>
  <c r="J21" i="10"/>
  <c r="J22" i="10" s="1"/>
  <c r="F21" i="10"/>
  <c r="F22" i="10" s="1"/>
  <c r="O42" i="10"/>
  <c r="O43" i="10" s="1"/>
  <c r="O48" i="10" s="1"/>
  <c r="K42" i="10"/>
  <c r="K43" i="10" s="1"/>
  <c r="K48" i="10" s="1"/>
  <c r="G42" i="10"/>
  <c r="G43" i="10" s="1"/>
  <c r="G48" i="10" s="1"/>
  <c r="C42" i="10"/>
  <c r="C43" i="10" s="1"/>
  <c r="C48" i="10" s="1"/>
  <c r="M21" i="10"/>
  <c r="M22" i="10" s="1"/>
  <c r="I21" i="10"/>
  <c r="I22" i="10" s="1"/>
  <c r="E21" i="10"/>
  <c r="E22" i="10" s="1"/>
  <c r="O21" i="10"/>
  <c r="O22" i="10" s="1"/>
  <c r="G21" i="10"/>
  <c r="G22" i="10" s="1"/>
  <c r="N42" i="9"/>
  <c r="N43" i="9" s="1"/>
  <c r="N48" i="9" s="1"/>
  <c r="J42" i="9"/>
  <c r="J43" i="9" s="1"/>
  <c r="J48" i="9" s="1"/>
  <c r="F42" i="9"/>
  <c r="F43" i="9" s="1"/>
  <c r="F48" i="9" s="1"/>
  <c r="L21" i="9"/>
  <c r="L22" i="9" s="1"/>
  <c r="H21" i="9"/>
  <c r="H22" i="9" s="1"/>
  <c r="D21" i="9"/>
  <c r="D22" i="9" s="1"/>
  <c r="M42" i="9"/>
  <c r="M43" i="9" s="1"/>
  <c r="M48" i="9" s="1"/>
  <c r="E42" i="9"/>
  <c r="E43" i="9" s="1"/>
  <c r="E48" i="9" s="1"/>
  <c r="K21" i="9"/>
  <c r="K22" i="9" s="1"/>
  <c r="C21" i="9"/>
  <c r="C22" i="9" s="1"/>
  <c r="H42" i="9"/>
  <c r="H43" i="9" s="1"/>
  <c r="H48" i="9" s="1"/>
  <c r="J21" i="9"/>
  <c r="J22" i="9" s="1"/>
  <c r="O42" i="9"/>
  <c r="O43" i="9" s="1"/>
  <c r="O48" i="9" s="1"/>
  <c r="K42" i="9"/>
  <c r="K43" i="9" s="1"/>
  <c r="K48" i="9" s="1"/>
  <c r="G42" i="9"/>
  <c r="G43" i="9" s="1"/>
  <c r="G48" i="9" s="1"/>
  <c r="C42" i="9"/>
  <c r="C43" i="9" s="1"/>
  <c r="C48" i="9" s="1"/>
  <c r="M21" i="9"/>
  <c r="M22" i="9" s="1"/>
  <c r="I21" i="9"/>
  <c r="I22" i="9" s="1"/>
  <c r="E21" i="9"/>
  <c r="E22" i="9" s="1"/>
  <c r="I42" i="9"/>
  <c r="I43" i="9" s="1"/>
  <c r="I48" i="9" s="1"/>
  <c r="O21" i="9"/>
  <c r="O22" i="9" s="1"/>
  <c r="O58" i="9" s="1"/>
  <c r="G21" i="9"/>
  <c r="G22" i="9" s="1"/>
  <c r="L42" i="9"/>
  <c r="L43" i="9" s="1"/>
  <c r="L48" i="9" s="1"/>
  <c r="D42" i="9"/>
  <c r="D43" i="9" s="1"/>
  <c r="D48" i="9" s="1"/>
  <c r="N21" i="9"/>
  <c r="N22" i="9" s="1"/>
  <c r="N58" i="9" s="1"/>
  <c r="F21" i="9"/>
  <c r="F22" i="9" s="1"/>
  <c r="N42" i="8"/>
  <c r="N43" i="8" s="1"/>
  <c r="N48" i="8" s="1"/>
  <c r="J42" i="8"/>
  <c r="J43" i="8" s="1"/>
  <c r="J48" i="8" s="1"/>
  <c r="F42" i="8"/>
  <c r="F43" i="8" s="1"/>
  <c r="F48" i="8" s="1"/>
  <c r="L21" i="8"/>
  <c r="L22" i="8" s="1"/>
  <c r="H21" i="8"/>
  <c r="H22" i="8" s="1"/>
  <c r="D21" i="8"/>
  <c r="D22" i="8" s="1"/>
  <c r="I42" i="8"/>
  <c r="I43" i="8" s="1"/>
  <c r="I48" i="8" s="1"/>
  <c r="O21" i="8"/>
  <c r="O22" i="8" s="1"/>
  <c r="G21" i="8"/>
  <c r="G22" i="8" s="1"/>
  <c r="L42" i="8"/>
  <c r="L43" i="8" s="1"/>
  <c r="L48" i="8" s="1"/>
  <c r="D42" i="8"/>
  <c r="D43" i="8" s="1"/>
  <c r="D48" i="8" s="1"/>
  <c r="J21" i="8"/>
  <c r="J22" i="8" s="1"/>
  <c r="O42" i="8"/>
  <c r="O43" i="8" s="1"/>
  <c r="O48" i="8" s="1"/>
  <c r="K42" i="8"/>
  <c r="K43" i="8" s="1"/>
  <c r="K48" i="8" s="1"/>
  <c r="G42" i="8"/>
  <c r="G43" i="8" s="1"/>
  <c r="G48" i="8" s="1"/>
  <c r="C42" i="8"/>
  <c r="C43" i="8" s="1"/>
  <c r="C48" i="8" s="1"/>
  <c r="M21" i="8"/>
  <c r="M22" i="8" s="1"/>
  <c r="I21" i="8"/>
  <c r="I22" i="8" s="1"/>
  <c r="E21" i="8"/>
  <c r="E22" i="8" s="1"/>
  <c r="M42" i="8"/>
  <c r="M43" i="8" s="1"/>
  <c r="M48" i="8" s="1"/>
  <c r="E42" i="8"/>
  <c r="E43" i="8" s="1"/>
  <c r="E48" i="8" s="1"/>
  <c r="K21" i="8"/>
  <c r="K22" i="8" s="1"/>
  <c r="C21" i="8"/>
  <c r="C22" i="8" s="1"/>
  <c r="H42" i="8"/>
  <c r="H43" i="8" s="1"/>
  <c r="H48" i="8" s="1"/>
  <c r="N21" i="8"/>
  <c r="N22" i="8" s="1"/>
  <c r="N58" i="8" s="1"/>
  <c r="F21" i="8"/>
  <c r="F22" i="8" s="1"/>
  <c r="N42" i="7"/>
  <c r="N43" i="7" s="1"/>
  <c r="N48" i="7" s="1"/>
  <c r="J42" i="7"/>
  <c r="J43" i="7" s="1"/>
  <c r="J48" i="7" s="1"/>
  <c r="F42" i="7"/>
  <c r="F43" i="7" s="1"/>
  <c r="F48" i="7" s="1"/>
  <c r="L21" i="7"/>
  <c r="L22" i="7" s="1"/>
  <c r="H21" i="7"/>
  <c r="H22" i="7" s="1"/>
  <c r="D21" i="7"/>
  <c r="D22" i="7" s="1"/>
  <c r="M42" i="7"/>
  <c r="M43" i="7" s="1"/>
  <c r="M48" i="7" s="1"/>
  <c r="E42" i="7"/>
  <c r="E43" i="7" s="1"/>
  <c r="E48" i="7" s="1"/>
  <c r="O21" i="7"/>
  <c r="O22" i="7" s="1"/>
  <c r="G21" i="7"/>
  <c r="G22" i="7" s="1"/>
  <c r="H42" i="7"/>
  <c r="H43" i="7" s="1"/>
  <c r="H48" i="7" s="1"/>
  <c r="F21" i="7"/>
  <c r="F22" i="7" s="1"/>
  <c r="O42" i="7"/>
  <c r="O43" i="7" s="1"/>
  <c r="O48" i="7" s="1"/>
  <c r="K42" i="7"/>
  <c r="K43" i="7" s="1"/>
  <c r="K48" i="7" s="1"/>
  <c r="G42" i="7"/>
  <c r="G43" i="7" s="1"/>
  <c r="G48" i="7" s="1"/>
  <c r="C42" i="7"/>
  <c r="C43" i="7" s="1"/>
  <c r="C48" i="7" s="1"/>
  <c r="M21" i="7"/>
  <c r="M22" i="7" s="1"/>
  <c r="I21" i="7"/>
  <c r="I22" i="7" s="1"/>
  <c r="E21" i="7"/>
  <c r="E22" i="7" s="1"/>
  <c r="I42" i="7"/>
  <c r="I43" i="7" s="1"/>
  <c r="I48" i="7" s="1"/>
  <c r="K21" i="7"/>
  <c r="K22" i="7" s="1"/>
  <c r="C21" i="7"/>
  <c r="C22" i="7" s="1"/>
  <c r="L42" i="7"/>
  <c r="L43" i="7" s="1"/>
  <c r="L48" i="7" s="1"/>
  <c r="D42" i="7"/>
  <c r="D43" i="7" s="1"/>
  <c r="D48" i="7" s="1"/>
  <c r="N21" i="7"/>
  <c r="N22" i="7" s="1"/>
  <c r="N58" i="7" s="1"/>
  <c r="J21" i="7"/>
  <c r="J22" i="7" s="1"/>
  <c r="N42" i="6"/>
  <c r="N43" i="6" s="1"/>
  <c r="N48" i="6" s="1"/>
  <c r="J42" i="6"/>
  <c r="J43" i="6" s="1"/>
  <c r="J48" i="6" s="1"/>
  <c r="F42" i="6"/>
  <c r="F43" i="6" s="1"/>
  <c r="F48" i="6" s="1"/>
  <c r="L21" i="6"/>
  <c r="L22" i="6" s="1"/>
  <c r="H21" i="6"/>
  <c r="H22" i="6" s="1"/>
  <c r="D21" i="6"/>
  <c r="D22" i="6" s="1"/>
  <c r="I42" i="6"/>
  <c r="I43" i="6" s="1"/>
  <c r="I48" i="6" s="1"/>
  <c r="K21" i="6"/>
  <c r="K22" i="6" s="1"/>
  <c r="C21" i="6"/>
  <c r="C22" i="6" s="1"/>
  <c r="H42" i="6"/>
  <c r="H43" i="6" s="1"/>
  <c r="H48" i="6" s="1"/>
  <c r="N21" i="6"/>
  <c r="N22" i="6" s="1"/>
  <c r="F21" i="6"/>
  <c r="F22" i="6" s="1"/>
  <c r="O42" i="6"/>
  <c r="O43" i="6" s="1"/>
  <c r="O48" i="6" s="1"/>
  <c r="K42" i="6"/>
  <c r="K43" i="6" s="1"/>
  <c r="K48" i="6" s="1"/>
  <c r="G42" i="6"/>
  <c r="G43" i="6" s="1"/>
  <c r="G48" i="6" s="1"/>
  <c r="C42" i="6"/>
  <c r="C43" i="6" s="1"/>
  <c r="C48" i="6" s="1"/>
  <c r="M21" i="6"/>
  <c r="M22" i="6" s="1"/>
  <c r="I21" i="6"/>
  <c r="I22" i="6" s="1"/>
  <c r="E21" i="6"/>
  <c r="E22" i="6" s="1"/>
  <c r="M42" i="6"/>
  <c r="M43" i="6" s="1"/>
  <c r="M48" i="6" s="1"/>
  <c r="E42" i="6"/>
  <c r="E43" i="6" s="1"/>
  <c r="E48" i="6" s="1"/>
  <c r="O21" i="6"/>
  <c r="O22" i="6" s="1"/>
  <c r="G21" i="6"/>
  <c r="G22" i="6" s="1"/>
  <c r="G58" i="6" s="1"/>
  <c r="L42" i="6"/>
  <c r="L43" i="6" s="1"/>
  <c r="L48" i="6" s="1"/>
  <c r="D42" i="6"/>
  <c r="D43" i="6" s="1"/>
  <c r="D48" i="6" s="1"/>
  <c r="J21" i="6"/>
  <c r="J22" i="6" s="1"/>
  <c r="N42" i="5"/>
  <c r="N43" i="5" s="1"/>
  <c r="N48" i="5" s="1"/>
  <c r="J42" i="5"/>
  <c r="J43" i="5" s="1"/>
  <c r="J48" i="5" s="1"/>
  <c r="F42" i="5"/>
  <c r="F43" i="5" s="1"/>
  <c r="F48" i="5" s="1"/>
  <c r="L21" i="5"/>
  <c r="L22" i="5" s="1"/>
  <c r="H21" i="5"/>
  <c r="H22" i="5" s="1"/>
  <c r="D21" i="5"/>
  <c r="D22" i="5" s="1"/>
  <c r="M42" i="5"/>
  <c r="M43" i="5" s="1"/>
  <c r="M48" i="5" s="1"/>
  <c r="E42" i="5"/>
  <c r="E43" i="5" s="1"/>
  <c r="E48" i="5" s="1"/>
  <c r="K21" i="5"/>
  <c r="K22" i="5" s="1"/>
  <c r="H42" i="5"/>
  <c r="H43" i="5" s="1"/>
  <c r="H48" i="5" s="1"/>
  <c r="F21" i="5"/>
  <c r="F22" i="5" s="1"/>
  <c r="F58" i="5" s="1"/>
  <c r="O42" i="5"/>
  <c r="O43" i="5" s="1"/>
  <c r="O48" i="5" s="1"/>
  <c r="K42" i="5"/>
  <c r="K43" i="5" s="1"/>
  <c r="K48" i="5" s="1"/>
  <c r="G42" i="5"/>
  <c r="G43" i="5" s="1"/>
  <c r="G48" i="5" s="1"/>
  <c r="C42" i="5"/>
  <c r="C43" i="5" s="1"/>
  <c r="C48" i="5" s="1"/>
  <c r="M21" i="5"/>
  <c r="M22" i="5" s="1"/>
  <c r="I21" i="5"/>
  <c r="I22" i="5" s="1"/>
  <c r="E21" i="5"/>
  <c r="E22" i="5" s="1"/>
  <c r="I42" i="5"/>
  <c r="I43" i="5" s="1"/>
  <c r="I48" i="5" s="1"/>
  <c r="O21" i="5"/>
  <c r="O22" i="5" s="1"/>
  <c r="O58" i="5" s="1"/>
  <c r="G21" i="5"/>
  <c r="G22" i="5" s="1"/>
  <c r="C21" i="5"/>
  <c r="C22" i="5" s="1"/>
  <c r="L42" i="5"/>
  <c r="L43" i="5" s="1"/>
  <c r="L48" i="5" s="1"/>
  <c r="D42" i="5"/>
  <c r="D43" i="5" s="1"/>
  <c r="D48" i="5" s="1"/>
  <c r="N21" i="5"/>
  <c r="N22" i="5" s="1"/>
  <c r="N58" i="5" s="1"/>
  <c r="J21" i="5"/>
  <c r="J22" i="5" s="1"/>
  <c r="J42" i="4"/>
  <c r="J43" i="4" s="1"/>
  <c r="J48" i="4" s="1"/>
  <c r="F42" i="4"/>
  <c r="F43" i="4" s="1"/>
  <c r="F48" i="4" s="1"/>
  <c r="E42" i="4"/>
  <c r="E43" i="4" s="1"/>
  <c r="E48" i="4" s="1"/>
  <c r="K21" i="4"/>
  <c r="K22" i="4" s="1"/>
  <c r="D42" i="4"/>
  <c r="D43" i="4" s="1"/>
  <c r="D48" i="4" s="1"/>
  <c r="K42" i="4"/>
  <c r="K43" i="4" s="1"/>
  <c r="K48" i="4" s="1"/>
  <c r="G42" i="4"/>
  <c r="G43" i="4" s="1"/>
  <c r="G48" i="4" s="1"/>
  <c r="C42" i="4"/>
  <c r="C43" i="4" s="1"/>
  <c r="C48" i="4" s="1"/>
  <c r="I21" i="4"/>
  <c r="I22" i="4" s="1"/>
  <c r="E21" i="4"/>
  <c r="E22" i="4" s="1"/>
  <c r="H21" i="4"/>
  <c r="H22" i="4" s="1"/>
  <c r="D21" i="4"/>
  <c r="D22" i="4" s="1"/>
  <c r="I42" i="4"/>
  <c r="I43" i="4" s="1"/>
  <c r="I48" i="4" s="1"/>
  <c r="G21" i="4"/>
  <c r="G22" i="4" s="1"/>
  <c r="C21" i="4"/>
  <c r="C22" i="4" s="1"/>
  <c r="H42" i="4"/>
  <c r="H43" i="4" s="1"/>
  <c r="H48" i="4" s="1"/>
  <c r="J21" i="4"/>
  <c r="J22" i="4" s="1"/>
  <c r="F21" i="4"/>
  <c r="F22" i="4" s="1"/>
  <c r="N42" i="3"/>
  <c r="N43" i="3" s="1"/>
  <c r="N48" i="3" s="1"/>
  <c r="J42" i="3"/>
  <c r="J43" i="3" s="1"/>
  <c r="J48" i="3" s="1"/>
  <c r="F42" i="3"/>
  <c r="F43" i="3" s="1"/>
  <c r="F48" i="3" s="1"/>
  <c r="H21" i="3"/>
  <c r="H22" i="3" s="1"/>
  <c r="D21" i="3"/>
  <c r="D22" i="3" s="1"/>
  <c r="M42" i="3"/>
  <c r="M43" i="3" s="1"/>
  <c r="M48" i="3" s="1"/>
  <c r="E42" i="3"/>
  <c r="E43" i="3" s="1"/>
  <c r="E48" i="3" s="1"/>
  <c r="O21" i="3"/>
  <c r="O22" i="3" s="1"/>
  <c r="G21" i="3"/>
  <c r="G22" i="3" s="1"/>
  <c r="H42" i="3"/>
  <c r="H43" i="3" s="1"/>
  <c r="H48" i="3" s="1"/>
  <c r="N21" i="3"/>
  <c r="N22" i="3" s="1"/>
  <c r="F21" i="3"/>
  <c r="F22" i="3" s="1"/>
  <c r="O42" i="3"/>
  <c r="O43" i="3" s="1"/>
  <c r="O48" i="3" s="1"/>
  <c r="K42" i="3"/>
  <c r="K43" i="3" s="1"/>
  <c r="K48" i="3" s="1"/>
  <c r="G42" i="3"/>
  <c r="G43" i="3" s="1"/>
  <c r="G48" i="3" s="1"/>
  <c r="C42" i="3"/>
  <c r="C43" i="3" s="1"/>
  <c r="C48" i="3" s="1"/>
  <c r="M21" i="3"/>
  <c r="M22" i="3" s="1"/>
  <c r="I21" i="3"/>
  <c r="I22" i="3" s="1"/>
  <c r="E21" i="3"/>
  <c r="E22" i="3" s="1"/>
  <c r="E58" i="3" s="1"/>
  <c r="L21" i="3"/>
  <c r="L22" i="3" s="1"/>
  <c r="I42" i="3"/>
  <c r="I43" i="3" s="1"/>
  <c r="I48" i="3" s="1"/>
  <c r="K21" i="3"/>
  <c r="K22" i="3" s="1"/>
  <c r="K58" i="3" s="1"/>
  <c r="C21" i="3"/>
  <c r="C22" i="3" s="1"/>
  <c r="L42" i="3"/>
  <c r="L43" i="3" s="1"/>
  <c r="L48" i="3" s="1"/>
  <c r="D42" i="3"/>
  <c r="D43" i="3" s="1"/>
  <c r="D48" i="3" s="1"/>
  <c r="J21" i="3"/>
  <c r="J22" i="3" s="1"/>
  <c r="J58" i="3" s="1"/>
  <c r="M21" i="2"/>
  <c r="M22" i="2" s="1"/>
  <c r="I21" i="2"/>
  <c r="I22" i="2" s="1"/>
  <c r="E21" i="2"/>
  <c r="E22" i="2" s="1"/>
  <c r="N42" i="2"/>
  <c r="N43" i="2" s="1"/>
  <c r="N48" i="2" s="1"/>
  <c r="J42" i="2"/>
  <c r="J43" i="2" s="1"/>
  <c r="J48" i="2" s="1"/>
  <c r="F42" i="2"/>
  <c r="F43" i="2" s="1"/>
  <c r="F48" i="2" s="1"/>
  <c r="C21" i="2"/>
  <c r="C22" i="2" s="1"/>
  <c r="L21" i="2"/>
  <c r="L22" i="2" s="1"/>
  <c r="L58" i="2" s="1"/>
  <c r="H21" i="2"/>
  <c r="H22" i="2" s="1"/>
  <c r="D21" i="2"/>
  <c r="D22" i="2" s="1"/>
  <c r="M42" i="2"/>
  <c r="M43" i="2" s="1"/>
  <c r="M48" i="2" s="1"/>
  <c r="I42" i="2"/>
  <c r="I43" i="2" s="1"/>
  <c r="I48" i="2" s="1"/>
  <c r="E42" i="2"/>
  <c r="E43" i="2" s="1"/>
  <c r="E48" i="2" s="1"/>
  <c r="N21" i="2"/>
  <c r="N22" i="2" s="1"/>
  <c r="J21" i="2"/>
  <c r="J22" i="2" s="1"/>
  <c r="F21" i="2"/>
  <c r="F22" i="2" s="1"/>
  <c r="O42" i="2"/>
  <c r="O43" i="2" s="1"/>
  <c r="O48" i="2" s="1"/>
  <c r="K42" i="2"/>
  <c r="K43" i="2" s="1"/>
  <c r="K48" i="2" s="1"/>
  <c r="G58" i="2" l="1"/>
  <c r="H5" i="1"/>
  <c r="S58" i="3"/>
  <c r="U58" i="3"/>
  <c r="Q58" i="3"/>
  <c r="T58" i="3"/>
  <c r="W58" i="3"/>
  <c r="P58" i="3"/>
  <c r="R58" i="2"/>
  <c r="U58" i="2"/>
  <c r="Q58" i="2"/>
  <c r="E5" i="1"/>
  <c r="F9" i="1"/>
  <c r="G5" i="1"/>
  <c r="H9" i="1"/>
  <c r="H11" i="1" s="1"/>
  <c r="I5" i="1"/>
  <c r="D5" i="1"/>
  <c r="J5" i="1"/>
  <c r="K9" i="1"/>
  <c r="K5" i="1"/>
  <c r="K11" i="1" s="1"/>
  <c r="D9" i="1"/>
  <c r="G9" i="1"/>
  <c r="I9" i="1"/>
  <c r="E9" i="1"/>
  <c r="F5" i="1"/>
  <c r="F11" i="1" s="1"/>
  <c r="J9" i="1"/>
  <c r="C5" i="1"/>
  <c r="C9" i="1"/>
  <c r="B5" i="1"/>
  <c r="B9" i="1"/>
  <c r="H58" i="2"/>
  <c r="D58" i="2"/>
  <c r="J58" i="2"/>
  <c r="M58" i="2"/>
  <c r="O58" i="2"/>
  <c r="K58" i="2"/>
  <c r="F58" i="2"/>
  <c r="I58" i="2"/>
  <c r="K58" i="8"/>
  <c r="J58" i="7"/>
  <c r="J58" i="6"/>
  <c r="D58" i="9"/>
  <c r="J58" i="5"/>
  <c r="I58" i="9"/>
  <c r="J58" i="10"/>
  <c r="D58" i="4"/>
  <c r="N58" i="6"/>
  <c r="N58" i="10"/>
  <c r="G58" i="4"/>
  <c r="M58" i="5"/>
  <c r="L58" i="5"/>
  <c r="O58" i="6"/>
  <c r="D58" i="6"/>
  <c r="F58" i="7"/>
  <c r="L58" i="7"/>
  <c r="N58" i="3"/>
  <c r="I58" i="3"/>
  <c r="E58" i="10"/>
  <c r="N58" i="11"/>
  <c r="J58" i="11"/>
  <c r="I58" i="11"/>
  <c r="M58" i="11"/>
  <c r="G58" i="11"/>
  <c r="D58" i="11"/>
  <c r="N58" i="2"/>
  <c r="H58" i="4"/>
  <c r="C58" i="3"/>
  <c r="J58" i="4"/>
  <c r="M58" i="6"/>
  <c r="C58" i="6"/>
  <c r="M58" i="8"/>
  <c r="H58" i="8"/>
  <c r="E58" i="9"/>
  <c r="C58" i="9"/>
  <c r="E58" i="2"/>
  <c r="C58" i="4"/>
  <c r="K58" i="4"/>
  <c r="E58" i="6"/>
  <c r="C58" i="8"/>
  <c r="E58" i="8"/>
  <c r="C58" i="10"/>
  <c r="O58" i="11"/>
  <c r="L58" i="11"/>
  <c r="K58" i="11"/>
  <c r="C58" i="11"/>
  <c r="H58" i="11"/>
  <c r="L58" i="10"/>
  <c r="I58" i="10"/>
  <c r="G58" i="10"/>
  <c r="M58" i="10"/>
  <c r="K58" i="10"/>
  <c r="D58" i="10"/>
  <c r="O58" i="10"/>
  <c r="F58" i="10"/>
  <c r="H58" i="10"/>
  <c r="F58" i="9"/>
  <c r="K58" i="9"/>
  <c r="J58" i="9"/>
  <c r="L58" i="9"/>
  <c r="G58" i="9"/>
  <c r="M58" i="9"/>
  <c r="H58" i="9"/>
  <c r="F58" i="8"/>
  <c r="I58" i="8"/>
  <c r="D58" i="8"/>
  <c r="G58" i="8"/>
  <c r="J58" i="8"/>
  <c r="O58" i="8"/>
  <c r="L58" i="8"/>
  <c r="E58" i="7"/>
  <c r="C58" i="7"/>
  <c r="I58" i="7"/>
  <c r="G58" i="7"/>
  <c r="D58" i="7"/>
  <c r="K58" i="7"/>
  <c r="M58" i="7"/>
  <c r="O58" i="7"/>
  <c r="H58" i="7"/>
  <c r="H58" i="6"/>
  <c r="F58" i="6"/>
  <c r="K58" i="6"/>
  <c r="L58" i="6"/>
  <c r="I58" i="6"/>
  <c r="C58" i="5"/>
  <c r="E58" i="5"/>
  <c r="D58" i="5"/>
  <c r="G58" i="5"/>
  <c r="I58" i="5"/>
  <c r="K58" i="5"/>
  <c r="H58" i="5"/>
  <c r="F58" i="4"/>
  <c r="E58" i="4"/>
  <c r="I58" i="4"/>
  <c r="M58" i="3"/>
  <c r="G58" i="3"/>
  <c r="L58" i="3"/>
  <c r="F58" i="3"/>
  <c r="O58" i="3"/>
  <c r="H58" i="3"/>
  <c r="D58" i="3"/>
  <c r="C58" i="2"/>
  <c r="I11" i="1" l="1"/>
  <c r="C11" i="1"/>
  <c r="B11" i="1"/>
  <c r="J11" i="1"/>
  <c r="G11" i="1"/>
  <c r="D11" i="1"/>
  <c r="E11" i="1"/>
  <c r="F2" i="1" l="1"/>
  <c r="B14" i="1" s="1"/>
  <c r="J14" i="1"/>
  <c r="H14" i="1"/>
  <c r="K14" i="1"/>
  <c r="I14" i="1"/>
  <c r="F14" i="1" l="1"/>
  <c r="G14" i="1"/>
  <c r="E14" i="1"/>
  <c r="D14" i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Moyer</author>
    <author>Ashley Fernandes</author>
  </authors>
  <commentList>
    <comment ref="E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For consultant Grunts, leave salary and cash compensation blank.</t>
        </r>
      </text>
    </comment>
    <comment ref="A2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TV= Theoretical Value</t>
        </r>
      </text>
    </comment>
    <comment ref="C31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Ashley Fernandes:</t>
        </r>
        <r>
          <rPr>
            <sz val="9"/>
            <color indexed="81"/>
            <rFont val="Tahoma"/>
            <family val="2"/>
          </rPr>
          <t xml:space="preserve">
GI website</t>
        </r>
      </text>
    </comment>
    <comment ref="A3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Check Ebay or used market
</t>
        </r>
      </text>
    </comment>
    <comment ref="A4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These are costs </t>
        </r>
        <r>
          <rPr>
            <i/>
            <sz val="9"/>
            <color indexed="81"/>
            <rFont val="Tahoma"/>
            <family val="2"/>
          </rPr>
          <t>before</t>
        </r>
        <r>
          <rPr>
            <sz val="9"/>
            <color indexed="81"/>
            <rFont val="Tahoma"/>
            <family val="2"/>
          </rPr>
          <t xml:space="preserve"> the idea was put into the business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Moyer</author>
  </authors>
  <commentList>
    <comment ref="E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For consultant Grunts, leave salary and cash compensation blank.</t>
        </r>
      </text>
    </comment>
    <comment ref="A22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TV= Theoretical Value</t>
        </r>
      </text>
    </comment>
    <comment ref="A33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Check Ebay or used market
</t>
        </r>
      </text>
    </comment>
    <comment ref="A45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These are costs </t>
        </r>
        <r>
          <rPr>
            <i/>
            <sz val="9"/>
            <color indexed="81"/>
            <rFont val="Tahoma"/>
            <family val="2"/>
          </rPr>
          <t>before</t>
        </r>
        <r>
          <rPr>
            <sz val="9"/>
            <color indexed="81"/>
            <rFont val="Tahoma"/>
            <family val="2"/>
          </rPr>
          <t xml:space="preserve"> the idea was put into the business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Moyer</author>
  </authors>
  <commentList>
    <comment ref="E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For consultant Grunts, leave salary and cash compensation blank.</t>
        </r>
      </text>
    </comment>
    <comment ref="A2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TV= Theoretical Value</t>
        </r>
      </text>
    </comment>
    <comment ref="A3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Check Ebay or used market
</t>
        </r>
      </text>
    </comment>
    <comment ref="A4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These are costs </t>
        </r>
        <r>
          <rPr>
            <i/>
            <sz val="9"/>
            <color indexed="81"/>
            <rFont val="Tahoma"/>
            <family val="2"/>
          </rPr>
          <t>before</t>
        </r>
        <r>
          <rPr>
            <sz val="9"/>
            <color indexed="81"/>
            <rFont val="Tahoma"/>
            <family val="2"/>
          </rPr>
          <t xml:space="preserve"> the idea was put into the business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Moyer</author>
    <author>Ashley Fernandes</author>
  </authors>
  <commentList>
    <comment ref="E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For consultant Grunts, leave salary and cash compensation blank.</t>
        </r>
      </text>
    </comment>
    <comment ref="A2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TV= Theoretical Value</t>
        </r>
      </text>
    </comment>
    <comment ref="A3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Check Ebay or used market
</t>
        </r>
      </text>
    </comment>
    <comment ref="C41" authorId="1" shapeId="0" xr:uid="{151AF087-012D-4226-9FC9-88F47D84203B}">
      <text>
        <r>
          <rPr>
            <b/>
            <sz val="9"/>
            <color indexed="81"/>
            <rFont val="Tahoma"/>
            <family val="2"/>
          </rPr>
          <t>Ashley Fernandes:</t>
        </r>
        <r>
          <rPr>
            <sz val="9"/>
            <color indexed="81"/>
            <rFont val="Tahoma"/>
            <family val="2"/>
          </rPr>
          <t xml:space="preserve">
time transfer from GI partnership slicing pie</t>
        </r>
      </text>
    </comment>
    <comment ref="A45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These are costs </t>
        </r>
        <r>
          <rPr>
            <i/>
            <sz val="9"/>
            <color indexed="81"/>
            <rFont val="Tahoma"/>
            <family val="2"/>
          </rPr>
          <t>before</t>
        </r>
        <r>
          <rPr>
            <sz val="9"/>
            <color indexed="81"/>
            <rFont val="Tahoma"/>
            <family val="2"/>
          </rPr>
          <t xml:space="preserve"> the idea was put into the business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Moyer</author>
  </authors>
  <commentList>
    <comment ref="E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For consultant Grunts, leave salary and cash compensation blank.</t>
        </r>
      </text>
    </comment>
    <comment ref="A2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TV= Theoretical Value</t>
        </r>
      </text>
    </comment>
    <comment ref="A3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Check Ebay or used market
</t>
        </r>
      </text>
    </comment>
    <comment ref="A45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These are costs </t>
        </r>
        <r>
          <rPr>
            <i/>
            <sz val="9"/>
            <color indexed="81"/>
            <rFont val="Tahoma"/>
            <family val="2"/>
          </rPr>
          <t>before</t>
        </r>
        <r>
          <rPr>
            <sz val="9"/>
            <color indexed="81"/>
            <rFont val="Tahoma"/>
            <family val="2"/>
          </rPr>
          <t xml:space="preserve"> the idea was put into the business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Moyer</author>
  </authors>
  <commentList>
    <comment ref="E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For consultant Grunts, leave salary and cash compensation blank.</t>
        </r>
      </text>
    </comment>
    <comment ref="A2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TV= Theoretical Value</t>
        </r>
      </text>
    </comment>
    <comment ref="A3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Check Ebay or used market
</t>
        </r>
      </text>
    </comment>
    <comment ref="A45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These are costs </t>
        </r>
        <r>
          <rPr>
            <i/>
            <sz val="9"/>
            <color indexed="81"/>
            <rFont val="Tahoma"/>
            <family val="2"/>
          </rPr>
          <t>before</t>
        </r>
        <r>
          <rPr>
            <sz val="9"/>
            <color indexed="81"/>
            <rFont val="Tahoma"/>
            <family val="2"/>
          </rPr>
          <t xml:space="preserve"> the idea was put into the business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Moyer</author>
  </authors>
  <commentList>
    <comment ref="E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For consultant Grunts, leave salary and cash compensation blank.</t>
        </r>
      </text>
    </comment>
    <comment ref="A2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TV= Theoretical Value</t>
        </r>
      </text>
    </comment>
    <comment ref="A3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Check Ebay or used market
</t>
        </r>
      </text>
    </comment>
    <comment ref="A45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These are costs </t>
        </r>
        <r>
          <rPr>
            <i/>
            <sz val="9"/>
            <color indexed="81"/>
            <rFont val="Tahoma"/>
            <family val="2"/>
          </rPr>
          <t>before</t>
        </r>
        <r>
          <rPr>
            <sz val="9"/>
            <color indexed="81"/>
            <rFont val="Tahoma"/>
            <family val="2"/>
          </rPr>
          <t xml:space="preserve"> the idea was put into the business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Moyer</author>
  </authors>
  <commentList>
    <comment ref="E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For consultant Grunts, leave salary and cash compensation blank.</t>
        </r>
      </text>
    </comment>
    <comment ref="A2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TV= Theoretical Value</t>
        </r>
      </text>
    </comment>
    <comment ref="A3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Check Ebay or used market
</t>
        </r>
      </text>
    </comment>
    <comment ref="A45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These are costs </t>
        </r>
        <r>
          <rPr>
            <i/>
            <sz val="9"/>
            <color indexed="81"/>
            <rFont val="Tahoma"/>
            <family val="2"/>
          </rPr>
          <t>before</t>
        </r>
        <r>
          <rPr>
            <sz val="9"/>
            <color indexed="81"/>
            <rFont val="Tahoma"/>
            <family val="2"/>
          </rPr>
          <t xml:space="preserve"> the idea was put into the business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Moyer</author>
  </authors>
  <commentList>
    <comment ref="E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For consultant Grunts, leave salary and cash compensation blank.</t>
        </r>
      </text>
    </comment>
    <comment ref="A22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TV= Theoretical Value</t>
        </r>
      </text>
    </comment>
    <comment ref="A3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Check Ebay or used market
</t>
        </r>
      </text>
    </comment>
    <comment ref="A4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These are costs </t>
        </r>
        <r>
          <rPr>
            <i/>
            <sz val="9"/>
            <color indexed="81"/>
            <rFont val="Tahoma"/>
            <family val="2"/>
          </rPr>
          <t>before</t>
        </r>
        <r>
          <rPr>
            <sz val="9"/>
            <color indexed="81"/>
            <rFont val="Tahoma"/>
            <family val="2"/>
          </rPr>
          <t xml:space="preserve"> the idea was put into the business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Moyer</author>
  </authors>
  <commentList>
    <comment ref="E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For consultant Grunts, leave salary and cash compensation blank.</t>
        </r>
      </text>
    </comment>
    <comment ref="A22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TV= Theoretical Value</t>
        </r>
      </text>
    </comment>
    <comment ref="A3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Check Ebay or used market
</t>
        </r>
      </text>
    </comment>
    <comment ref="A45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Mike Moyer:</t>
        </r>
        <r>
          <rPr>
            <sz val="9"/>
            <color indexed="81"/>
            <rFont val="Tahoma"/>
            <family val="2"/>
          </rPr>
          <t xml:space="preserve">
These are costs </t>
        </r>
        <r>
          <rPr>
            <i/>
            <sz val="9"/>
            <color indexed="81"/>
            <rFont val="Tahoma"/>
            <family val="2"/>
          </rPr>
          <t>before</t>
        </r>
        <r>
          <rPr>
            <sz val="9"/>
            <color indexed="81"/>
            <rFont val="Tahoma"/>
            <family val="2"/>
          </rPr>
          <t xml:space="preserve"> the idea was put into the business</t>
        </r>
      </text>
    </comment>
  </commentList>
</comments>
</file>

<file path=xl/sharedStrings.xml><?xml version="1.0" encoding="utf-8"?>
<sst xmlns="http://schemas.openxmlformats.org/spreadsheetml/2006/main" count="496" uniqueCount="72">
  <si>
    <t>Grunt 7</t>
  </si>
  <si>
    <t>Grunt 8</t>
  </si>
  <si>
    <t>Grunt 9</t>
  </si>
  <si>
    <t>Grunt 10</t>
  </si>
  <si>
    <t>Time</t>
  </si>
  <si>
    <t>Cash</t>
  </si>
  <si>
    <t>Equipment and Supplies</t>
  </si>
  <si>
    <t>Facilities</t>
  </si>
  <si>
    <t>Intellectual Property</t>
  </si>
  <si>
    <t>Commissions</t>
  </si>
  <si>
    <t>Total</t>
  </si>
  <si>
    <t>GRUNT ONE</t>
  </si>
  <si>
    <t>Name</t>
  </si>
  <si>
    <t>Start Date:</t>
  </si>
  <si>
    <t>Grunt Hourly Resource Rate</t>
  </si>
  <si>
    <t xml:space="preserve">    Cash Compensation</t>
  </si>
  <si>
    <t xml:space="preserve">    Salary at Risk</t>
  </si>
  <si>
    <t xml:space="preserve">    Divided by 2,000</t>
  </si>
  <si>
    <t xml:space="preserve">    Times Two (for Risk)</t>
  </si>
  <si>
    <t>Final GHRR</t>
  </si>
  <si>
    <t xml:space="preserve">    Hours</t>
  </si>
  <si>
    <t xml:space="preserve">    GHRR</t>
  </si>
  <si>
    <t xml:space="preserve">    Market Salary</t>
  </si>
  <si>
    <t>or</t>
  </si>
  <si>
    <t>Hourly Rate</t>
  </si>
  <si>
    <t xml:space="preserve">    Minor Working Capital</t>
  </si>
  <si>
    <t xml:space="preserve">    Unreimbursed Expenses</t>
  </si>
  <si>
    <t>Total Cash</t>
  </si>
  <si>
    <t>Total Time TV</t>
  </si>
  <si>
    <t>Total TV of Cash (4x)</t>
  </si>
  <si>
    <t xml:space="preserve">    Purchased for Company</t>
  </si>
  <si>
    <t xml:space="preserve">    Less Than 1 Yr. Cost</t>
  </si>
  <si>
    <t xml:space="preserve">    Older Than 1 Yr. Value</t>
  </si>
  <si>
    <t>Total TV of Supplies &amp; Equipment</t>
  </si>
  <si>
    <t xml:space="preserve">    Fair Rent</t>
  </si>
  <si>
    <t xml:space="preserve">    Development Hours</t>
  </si>
  <si>
    <t xml:space="preserve">    TV of Time</t>
  </si>
  <si>
    <t xml:space="preserve">    Legal Fees</t>
  </si>
  <si>
    <t xml:space="preserve">    Prototype Costs</t>
  </si>
  <si>
    <t xml:space="preserve">    Other Costs</t>
  </si>
  <si>
    <t xml:space="preserve">    Unpaid Royalties</t>
  </si>
  <si>
    <t>Total TV of Facilities</t>
  </si>
  <si>
    <t>Total TV of IP</t>
  </si>
  <si>
    <t xml:space="preserve">    Total Sales Revenue</t>
  </si>
  <si>
    <t xml:space="preserve">    Commission Rate</t>
  </si>
  <si>
    <t xml:space="preserve">    Commission Paid</t>
  </si>
  <si>
    <t xml:space="preserve">    Unpaid Commission</t>
  </si>
  <si>
    <t>Total TV of Unpaid Commission</t>
  </si>
  <si>
    <t>Commission Rate</t>
  </si>
  <si>
    <t xml:space="preserve">    Comission</t>
  </si>
  <si>
    <t>Total TV of Contributions</t>
  </si>
  <si>
    <t xml:space="preserve">Total Theoretical Vaule of Fund = </t>
  </si>
  <si>
    <t>Slice of the Pie</t>
  </si>
  <si>
    <t>GRUNT TEN</t>
  </si>
  <si>
    <t>GRUNT NINE</t>
  </si>
  <si>
    <t>GRUNT EIGHT</t>
  </si>
  <si>
    <t>GRUNT SEVEN</t>
  </si>
  <si>
    <t>GRUNT SIX</t>
  </si>
  <si>
    <t>GRUNT FIVE</t>
  </si>
  <si>
    <t>GRUNT FOUR</t>
  </si>
  <si>
    <t>GRUNT THREE</t>
  </si>
  <si>
    <t>GRUNT TWO</t>
  </si>
  <si>
    <t>The PIE</t>
  </si>
  <si>
    <t>The GRUNT FUND</t>
  </si>
  <si>
    <t>Ashley</t>
  </si>
  <si>
    <t>Month Ending:</t>
  </si>
  <si>
    <t xml:space="preserve">Nitin </t>
  </si>
  <si>
    <t>Knut</t>
  </si>
  <si>
    <t>Florian</t>
  </si>
  <si>
    <t>Robyn</t>
  </si>
  <si>
    <t>GI</t>
  </si>
  <si>
    <t>Seeds of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</si>
</sst>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 [$¥-804]* #,##0.00_ ;_ [$¥-804]* \-#,##0.00_ ;_ [$¥-804]* &quot;-&quot;??_ ;_ @_ "/>
    <numFmt numFmtId="166" formatCode="[$-409]m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1"/>
      <color theme="1"/>
      <name val="Calibri"/>
      <family val="2"/>
      <scheme val="minor"/>
    </font>
    <font>
      <i/>
      <sz val="9"/>
      <color indexed="81"/>
      <name val="Tahoma"/>
      <family val="2"/>
    </font>
    <font>
      <sz val="11"/>
      <color theme="1"/>
      <name val="Aharoni"/>
      <charset val="177"/>
    </font>
    <font>
      <b/>
      <sz val="20"/>
      <color theme="1"/>
      <name val="Aharoni"/>
      <charset val="177"/>
    </font>
    <font>
      <u val="singleAccounting"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4"/>
      <color rgb="FFFF0000"/>
      <name val="Aharoni"/>
      <charset val="177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/>
    <xf numFmtId="44" fontId="0" fillId="0" borderId="0" xfId="0" applyNumberFormat="1"/>
    <xf numFmtId="44" fontId="3" fillId="0" borderId="0" xfId="0" applyNumberFormat="1" applyFont="1"/>
    <xf numFmtId="0" fontId="4" fillId="0" borderId="0" xfId="0" applyFont="1" applyAlignment="1">
      <alignment horizontal="center"/>
    </xf>
    <xf numFmtId="164" fontId="7" fillId="0" borderId="0" xfId="2" applyNumberFormat="1" applyFont="1"/>
    <xf numFmtId="9" fontId="0" fillId="0" borderId="0" xfId="3" applyFont="1"/>
    <xf numFmtId="0" fontId="9" fillId="0" borderId="0" xfId="0" applyFont="1"/>
    <xf numFmtId="0" fontId="10" fillId="0" borderId="0" xfId="0" applyFont="1"/>
    <xf numFmtId="164" fontId="2" fillId="0" borderId="1" xfId="2" applyNumberFormat="1" applyFont="1" applyBorder="1"/>
    <xf numFmtId="44" fontId="2" fillId="0" borderId="1" xfId="2" applyFont="1" applyBorder="1"/>
    <xf numFmtId="43" fontId="2" fillId="0" borderId="1" xfId="1" applyFont="1" applyBorder="1"/>
    <xf numFmtId="164" fontId="11" fillId="0" borderId="1" xfId="2" applyNumberFormat="1" applyFont="1" applyBorder="1"/>
    <xf numFmtId="9" fontId="2" fillId="0" borderId="1" xfId="0" applyNumberFormat="1" applyFont="1" applyBorder="1"/>
    <xf numFmtId="9" fontId="12" fillId="0" borderId="1" xfId="0" applyNumberFormat="1" applyFont="1" applyBorder="1"/>
    <xf numFmtId="0" fontId="13" fillId="0" borderId="0" xfId="4"/>
    <xf numFmtId="0" fontId="0" fillId="0" borderId="0" xfId="0" applyAlignment="1">
      <alignment wrapText="1"/>
    </xf>
    <xf numFmtId="164" fontId="11" fillId="0" borderId="1" xfId="2" applyNumberFormat="1" applyFont="1" applyBorder="1" applyAlignment="1">
      <alignment wrapText="1"/>
    </xf>
    <xf numFmtId="15" fontId="2" fillId="0" borderId="1" xfId="0" applyNumberFormat="1" applyFont="1" applyBorder="1"/>
    <xf numFmtId="0" fontId="15" fillId="0" borderId="1" xfId="0" applyFont="1" applyBorder="1"/>
    <xf numFmtId="165" fontId="9" fillId="0" borderId="0" xfId="0" applyNumberFormat="1" applyFont="1"/>
    <xf numFmtId="165" fontId="10" fillId="0" borderId="0" xfId="0" applyNumberFormat="1" applyFont="1"/>
    <xf numFmtId="165" fontId="14" fillId="0" borderId="1" xfId="0" applyNumberFormat="1" applyFont="1" applyBorder="1"/>
    <xf numFmtId="165" fontId="0" fillId="0" borderId="0" xfId="0" applyNumberFormat="1"/>
    <xf numFmtId="165" fontId="3" fillId="0" borderId="0" xfId="0" applyNumberFormat="1" applyFont="1" applyAlignment="1">
      <alignment horizontal="center"/>
    </xf>
    <xf numFmtId="165" fontId="7" fillId="0" borderId="0" xfId="0" applyNumberFormat="1" applyFont="1"/>
    <xf numFmtId="165" fontId="0" fillId="0" borderId="0" xfId="0" applyNumberFormat="1" applyAlignment="1">
      <alignment wrapText="1"/>
    </xf>
    <xf numFmtId="165" fontId="15" fillId="0" borderId="1" xfId="0" applyNumberFormat="1" applyFont="1" applyBorder="1"/>
    <xf numFmtId="165" fontId="4" fillId="0" borderId="0" xfId="0" applyNumberFormat="1" applyFont="1"/>
    <xf numFmtId="165" fontId="2" fillId="0" borderId="1" xfId="2" applyNumberFormat="1" applyFont="1" applyBorder="1"/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/>
    <xf numFmtId="165" fontId="2" fillId="0" borderId="1" xfId="1" applyNumberFormat="1" applyFont="1" applyBorder="1"/>
    <xf numFmtId="165" fontId="7" fillId="0" borderId="0" xfId="2" applyNumberFormat="1" applyFont="1"/>
    <xf numFmtId="165" fontId="0" fillId="0" borderId="0" xfId="2" applyNumberFormat="1" applyFont="1"/>
    <xf numFmtId="165" fontId="11" fillId="0" borderId="1" xfId="2" applyNumberFormat="1" applyFont="1" applyBorder="1"/>
    <xf numFmtId="165" fontId="11" fillId="0" borderId="1" xfId="2" applyNumberFormat="1" applyFont="1" applyBorder="1" applyAlignment="1">
      <alignment wrapText="1"/>
    </xf>
    <xf numFmtId="14" fontId="0" fillId="0" borderId="0" xfId="0" applyNumberFormat="1"/>
    <xf numFmtId="9" fontId="12" fillId="0" borderId="1" xfId="3" applyFont="1" applyBorder="1"/>
    <xf numFmtId="14" fontId="2" fillId="0" borderId="1" xfId="0" applyNumberFormat="1" applyFont="1" applyBorder="1"/>
    <xf numFmtId="9" fontId="2" fillId="0" borderId="1" xfId="3" applyFont="1" applyBorder="1"/>
    <xf numFmtId="2" fontId="0" fillId="0" borderId="0" xfId="0" applyNumberFormat="1"/>
    <xf numFmtId="2" fontId="2" fillId="0" borderId="1" xfId="1" applyNumberFormat="1" applyFont="1" applyBorder="1"/>
    <xf numFmtId="166" fontId="3" fillId="0" borderId="0" xfId="0" applyNumberFormat="1" applyFont="1" applyAlignment="1">
      <alignment horizontal="center"/>
    </xf>
    <xf numFmtId="165" fontId="13" fillId="0" borderId="0" xfId="4" applyNumberFormat="1"/>
    <xf numFmtId="10" fontId="0" fillId="0" borderId="0" xfId="3" applyNumberFormat="1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'The Grunt Fund'!$B$13:$K$13</c:f>
              <c:strCache>
                <c:ptCount val="10"/>
                <c:pt idx="0">
                  <c:v> Nitin  </c:v>
                </c:pt>
                <c:pt idx="1">
                  <c:v> Ashley </c:v>
                </c:pt>
                <c:pt idx="2">
                  <c:v> Knut </c:v>
                </c:pt>
                <c:pt idx="3">
                  <c:v> Florian </c:v>
                </c:pt>
                <c:pt idx="4">
                  <c:v> Robyn </c:v>
                </c:pt>
                <c:pt idx="5">
                  <c:v> GI </c:v>
                </c:pt>
                <c:pt idx="6">
                  <c:v> Grunt 7 </c:v>
                </c:pt>
                <c:pt idx="7">
                  <c:v> Grunt 8 </c:v>
                </c:pt>
                <c:pt idx="8">
                  <c:v> Grunt 9 </c:v>
                </c:pt>
                <c:pt idx="9">
                  <c:v> Grunt 10 </c:v>
                </c:pt>
              </c:strCache>
            </c:strRef>
          </c:cat>
          <c:val>
            <c:numRef>
              <c:f>'The Grunt Fund'!$B$14:$K$14</c:f>
              <c:numCache>
                <c:formatCode>0.00%</c:formatCode>
                <c:ptCount val="10"/>
                <c:pt idx="0">
                  <c:v>1.7224880382775119E-2</c:v>
                </c:pt>
                <c:pt idx="1">
                  <c:v>8.6124401913875593E-3</c:v>
                </c:pt>
                <c:pt idx="2">
                  <c:v>0.10207336523125997</c:v>
                </c:pt>
                <c:pt idx="3">
                  <c:v>9.5693779904306216E-3</c:v>
                </c:pt>
                <c:pt idx="4">
                  <c:v>6.379585326953748E-3</c:v>
                </c:pt>
                <c:pt idx="5">
                  <c:v>0.85614035087719298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2-46D2-9F71-9D42BF5F23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haroni" pitchFamily="2" charset="-79"/>
          <a:cs typeface="Aharoni" pitchFamily="2" charset="-79"/>
        </a:defRPr>
      </a:pPr>
      <a:endParaRPr lang="en-US"/>
    </a:p>
  </c:txPr>
  <c:printSettings>
    <c:headerFooter>
      <c:oddHeader>&amp;LSlicing Pie: Funding Your Company Without Funds&amp;RGrunt Fund Calculator</c:oddHeader>
      <c:oddFooter>&amp;Lby, Mike Moyer&amp;R&amp;A</c:oddFooter>
    </c:headerFooter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licingpi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1257300</xdr:colOff>
      <xdr:row>0</xdr:row>
      <xdr:rowOff>317730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57299" cy="3177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0</xdr:row>
      <xdr:rowOff>317729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3177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0</xdr:row>
      <xdr:rowOff>317729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3177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0</xdr:row>
      <xdr:rowOff>317729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317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0</xdr:row>
      <xdr:rowOff>317729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317729"/>
        </a:xfrm>
        <a:prstGeom prst="rect">
          <a:avLst/>
        </a:prstGeom>
      </xdr:spPr>
    </xdr:pic>
    <xdr:clientData/>
  </xdr:twoCellAnchor>
  <xdr:twoCellAnchor>
    <xdr:from>
      <xdr:col>0</xdr:col>
      <xdr:colOff>600076</xdr:colOff>
      <xdr:row>2</xdr:row>
      <xdr:rowOff>76200</xdr:rowOff>
    </xdr:from>
    <xdr:to>
      <xdr:col>9</xdr:col>
      <xdr:colOff>438151</xdr:colOff>
      <xdr:row>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0</xdr:row>
      <xdr:rowOff>317729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3177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0</xdr:row>
      <xdr:rowOff>317729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3177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0</xdr:row>
      <xdr:rowOff>317729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3177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0</xdr:row>
      <xdr:rowOff>317729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3177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0</xdr:row>
      <xdr:rowOff>317729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3177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0</xdr:row>
      <xdr:rowOff>317729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3177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1257299</xdr:colOff>
      <xdr:row>0</xdr:row>
      <xdr:rowOff>317729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299" cy="317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showGridLines="0" tabSelected="1" zoomScaleNormal="100" workbookViewId="0">
      <selection activeCell="C14" sqref="C14"/>
    </sheetView>
  </sheetViews>
  <sheetFormatPr baseColWidth="10" defaultColWidth="9.1640625" defaultRowHeight="15"/>
  <cols>
    <col min="1" max="1" width="24.5" style="29" customWidth="1"/>
    <col min="2" max="2" width="16.5" style="29" customWidth="1"/>
    <col min="3" max="3" width="13.6640625" style="29" customWidth="1"/>
    <col min="4" max="4" width="13.6640625" style="29" bestFit="1" customWidth="1"/>
    <col min="5" max="5" width="12.33203125" style="29" customWidth="1"/>
    <col min="6" max="6" width="13.6640625" style="29" customWidth="1"/>
    <col min="7" max="7" width="12" style="29" bestFit="1" customWidth="1"/>
    <col min="8" max="11" width="11.1640625" style="29" customWidth="1"/>
    <col min="12" max="16384" width="9.1640625" style="29"/>
  </cols>
  <sheetData>
    <row r="1" spans="1:11" s="26" customFormat="1" ht="25">
      <c r="B1" s="27" t="s">
        <v>63</v>
      </c>
    </row>
    <row r="2" spans="1:11">
      <c r="A2" s="28" t="s">
        <v>71</v>
      </c>
      <c r="C2" s="29" t="s">
        <v>51</v>
      </c>
      <c r="F2" s="29">
        <f>SUM(B11:K11)</f>
        <v>627000</v>
      </c>
    </row>
    <row r="4" spans="1:11">
      <c r="B4" s="30" t="str">
        <f>'Grunt 1'!$E$1</f>
        <v xml:space="preserve">Nitin </v>
      </c>
      <c r="C4" s="30" t="str">
        <f>'Grunt 2'!$E$1</f>
        <v>Ashley</v>
      </c>
      <c r="D4" s="30" t="str">
        <f>'Grunt 3'!$E$1</f>
        <v>Knut</v>
      </c>
      <c r="E4" s="30" t="str">
        <f>'Grunt 4'!$E$1</f>
        <v>Florian</v>
      </c>
      <c r="F4" s="30" t="str">
        <f>'Grunt 5'!$E$1</f>
        <v>Robyn</v>
      </c>
      <c r="G4" s="30" t="str">
        <f>'Grunt 6'!$E$1</f>
        <v>GI</v>
      </c>
      <c r="H4" s="30" t="s">
        <v>0</v>
      </c>
      <c r="I4" s="30" t="s">
        <v>1</v>
      </c>
      <c r="J4" s="30" t="s">
        <v>2</v>
      </c>
      <c r="K4" s="30" t="s">
        <v>3</v>
      </c>
    </row>
    <row r="5" spans="1:11">
      <c r="A5" s="29" t="s">
        <v>4</v>
      </c>
      <c r="B5" s="29">
        <f>SUM('Grunt 1'!$C$22:$GT$22)</f>
        <v>10800</v>
      </c>
      <c r="C5" s="29">
        <f>SUM('Grunt 2'!$C$22:$GT$22)</f>
        <v>5400</v>
      </c>
      <c r="D5" s="29">
        <f>SUM('Grunt 3'!$C$22:$FZ$22)</f>
        <v>54000</v>
      </c>
      <c r="E5" s="29">
        <f>SUM('Grunt 4'!$C$22:$GT$22)</f>
        <v>6000</v>
      </c>
      <c r="F5" s="29">
        <f>SUM('Grunt 5'!$C$22:$GT$22)</f>
        <v>4000</v>
      </c>
      <c r="G5" s="29">
        <f>SUM('Grunt 6'!$C$22:$GT$22)</f>
        <v>21600</v>
      </c>
      <c r="H5" s="29">
        <f>SUM('Grunt 7'!$C$22:$GT$22)</f>
        <v>0</v>
      </c>
      <c r="I5" s="29">
        <f>SUM('Grunt 8'!$C$22:$GT$22)</f>
        <v>0</v>
      </c>
      <c r="J5" s="29">
        <f>SUM('Grunt 9'!$C$22:$GT$22)</f>
        <v>0</v>
      </c>
      <c r="K5" s="29">
        <f>SUM('Grunt 10'!$C$22:$GT$22)</f>
        <v>0</v>
      </c>
    </row>
    <row r="6" spans="1:11">
      <c r="A6" s="29" t="s">
        <v>5</v>
      </c>
      <c r="B6" s="29">
        <f>SUM('Grunt 1'!$C$28:$GT$28)</f>
        <v>0</v>
      </c>
      <c r="C6" s="29">
        <f>SUM('Grunt 2'!$C$28:$GT$28)</f>
        <v>0</v>
      </c>
      <c r="D6" s="29">
        <f>SUM('Grunt 3'!$C$28:$FZ$28)</f>
        <v>0</v>
      </c>
      <c r="E6" s="29">
        <f>SUM('Grunt 4'!$C$28:$GT$28)</f>
        <v>0</v>
      </c>
      <c r="F6" s="29">
        <f>SUM('Grunt 5'!$C$28:$GT$28)</f>
        <v>0</v>
      </c>
      <c r="G6" s="29">
        <f>SUM('Grunt 6'!$C$28:$GT$28)</f>
        <v>360000</v>
      </c>
      <c r="H6" s="29">
        <f>SUM('Grunt 7'!$C$28:$GT$28)</f>
        <v>0</v>
      </c>
      <c r="I6" s="29">
        <f>SUM('Grunt 8'!$C$28:$GT$28)</f>
        <v>0</v>
      </c>
      <c r="J6" s="29">
        <f>SUM('Grunt 9'!$C$28:$GT$28)</f>
        <v>0</v>
      </c>
      <c r="K6" s="29">
        <f>SUM('Grunt 10'!$C$28:$GT$28)</f>
        <v>0</v>
      </c>
    </row>
    <row r="7" spans="1:11">
      <c r="A7" s="29" t="s">
        <v>6</v>
      </c>
      <c r="B7" s="29">
        <f>SUM('Grunt 1'!$C$34:$GT$34)</f>
        <v>0</v>
      </c>
      <c r="C7" s="29">
        <f>SUM('Grunt 2'!$C$34:$GT$34)</f>
        <v>0</v>
      </c>
      <c r="D7" s="29">
        <f>SUM('Grunt 3'!$C$34:$FZ$34)</f>
        <v>0</v>
      </c>
      <c r="E7" s="29">
        <f>SUM('Grunt 4'!$C$34:$GT$34)</f>
        <v>0</v>
      </c>
      <c r="F7" s="29">
        <f>SUM('Grunt 5'!$C$34:$GT$34)</f>
        <v>0</v>
      </c>
      <c r="G7" s="29">
        <f>SUM('Grunt 6'!$C$34:$GT$34)</f>
        <v>0</v>
      </c>
      <c r="H7" s="29">
        <f>SUM('Grunt 7'!$C$34:$GT$34)</f>
        <v>0</v>
      </c>
      <c r="I7" s="29">
        <f>SUM('Grunt 8'!$C$34:$GT$34)</f>
        <v>0</v>
      </c>
      <c r="J7" s="29">
        <f>SUM('Grunt 9'!$C$34:$GT$34)</f>
        <v>0</v>
      </c>
      <c r="K7" s="29">
        <f>SUM('Grunt 10'!$C$34:$GT$34)</f>
        <v>0</v>
      </c>
    </row>
    <row r="8" spans="1:11">
      <c r="A8" s="29" t="s">
        <v>7</v>
      </c>
      <c r="B8" s="29">
        <f>SUM('Grunt 1'!$C$38:$GT$38)</f>
        <v>0</v>
      </c>
      <c r="C8" s="29">
        <f>SUM('Grunt 2'!$C$38:$GT$38)</f>
        <v>0</v>
      </c>
      <c r="D8" s="29">
        <f>SUM('Grunt 3'!$C$38:$FZ$38)</f>
        <v>0</v>
      </c>
      <c r="E8" s="29">
        <f>SUM('Grunt 4'!$C$38:$GT$38)</f>
        <v>0</v>
      </c>
      <c r="F8" s="29">
        <f>SUM('Grunt 5'!$C$38:$GT$38)</f>
        <v>0</v>
      </c>
      <c r="G8" s="29">
        <f>SUM('Grunt 6'!$C$38:$GT$38)</f>
        <v>40000</v>
      </c>
      <c r="H8" s="29">
        <f>SUM('Grunt 7'!$C$38:$GT$38)</f>
        <v>0</v>
      </c>
      <c r="I8" s="29">
        <f>SUM('Grunt 8'!$C$38:$GT$38)</f>
        <v>0</v>
      </c>
      <c r="J8" s="29">
        <f>SUM('Grunt 9'!$C$38:$GT$38)</f>
        <v>0</v>
      </c>
      <c r="K8" s="29">
        <f>SUM('Grunt 10'!$C$38:$GT$38)</f>
        <v>0</v>
      </c>
    </row>
    <row r="9" spans="1:11">
      <c r="A9" s="29" t="s">
        <v>8</v>
      </c>
      <c r="B9" s="29">
        <f>SUM('Grunt 1'!$C$48:$GT$48)</f>
        <v>0</v>
      </c>
      <c r="C9" s="29">
        <f>SUM('Grunt 2'!$C$48:$GT$48)</f>
        <v>0</v>
      </c>
      <c r="D9" s="29">
        <f>SUM('Grunt 3'!$C$48:$FZ$48)</f>
        <v>10000</v>
      </c>
      <c r="E9" s="29">
        <f>SUM('Grunt 4'!$C$48:$GT$48)</f>
        <v>0</v>
      </c>
      <c r="F9" s="29">
        <f>SUM('Grunt 5'!$C$48:$GT$48)</f>
        <v>0</v>
      </c>
      <c r="G9" s="29">
        <f>SUM('Grunt 6'!$C$48:$GT$48)</f>
        <v>115200</v>
      </c>
      <c r="H9" s="29">
        <f>SUM('Grunt 7'!$C$48:$GT$48)</f>
        <v>0</v>
      </c>
      <c r="I9" s="29">
        <f>SUM('Grunt 8'!$C$48:$GT$48)</f>
        <v>0</v>
      </c>
      <c r="J9" s="29">
        <f>SUM('Grunt 9'!$C$48:$GT$48)</f>
        <v>0</v>
      </c>
      <c r="K9" s="29">
        <f>SUM('Grunt 10'!$C$48:$GT$48)</f>
        <v>0</v>
      </c>
    </row>
    <row r="10" spans="1:11" ht="18">
      <c r="A10" s="29" t="s">
        <v>9</v>
      </c>
      <c r="B10" s="31">
        <f>SUM('Grunt 1'!$C$56:$GT$56)</f>
        <v>0</v>
      </c>
      <c r="C10" s="31">
        <f>SUM('Grunt 2'!$C$56:$GT$56)</f>
        <v>0</v>
      </c>
      <c r="D10" s="31">
        <f>SUM('Grunt 3'!$C$56:$FZ$56)</f>
        <v>0</v>
      </c>
      <c r="E10" s="31">
        <f>SUM('Grunt 4'!$C$56:$GT$56)</f>
        <v>0</v>
      </c>
      <c r="F10" s="31">
        <f>SUM('Grunt 5'!$C$56:$GT$56)</f>
        <v>0</v>
      </c>
      <c r="G10" s="31">
        <f>SUM('Grunt 6'!$C$56:$GT$56)</f>
        <v>0</v>
      </c>
      <c r="H10" s="31">
        <f>SUM('Grunt 7'!$C$56:$GT$56)</f>
        <v>0</v>
      </c>
      <c r="I10" s="31">
        <f>SUM('Grunt 8'!$C$56:$GT$56)</f>
        <v>0</v>
      </c>
      <c r="J10" s="31">
        <f>SUM('Grunt 9'!$C$56:$GT$56)</f>
        <v>0</v>
      </c>
      <c r="K10" s="31">
        <f>SUM('Grunt 10'!$C$56:$GT$56)</f>
        <v>0</v>
      </c>
    </row>
    <row r="11" spans="1:11">
      <c r="A11" s="29" t="s">
        <v>10</v>
      </c>
      <c r="B11" s="29">
        <f>SUM(B5:B10)</f>
        <v>10800</v>
      </c>
      <c r="C11" s="29">
        <f t="shared" ref="C11:K11" si="0">SUM(C5:C10)</f>
        <v>5400</v>
      </c>
      <c r="D11" s="29">
        <f t="shared" si="0"/>
        <v>64000</v>
      </c>
      <c r="E11" s="29">
        <f t="shared" si="0"/>
        <v>6000</v>
      </c>
      <c r="F11" s="29">
        <f t="shared" si="0"/>
        <v>4000</v>
      </c>
      <c r="G11" s="29">
        <f t="shared" si="0"/>
        <v>536800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</row>
    <row r="13" spans="1:11">
      <c r="B13" s="30" t="str">
        <f>B4</f>
        <v xml:space="preserve">Nitin </v>
      </c>
      <c r="C13" s="30" t="str">
        <f t="shared" ref="C13:K13" si="1">C4</f>
        <v>Ashley</v>
      </c>
      <c r="D13" s="30" t="str">
        <f t="shared" si="1"/>
        <v>Knut</v>
      </c>
      <c r="E13" s="30" t="str">
        <f t="shared" si="1"/>
        <v>Florian</v>
      </c>
      <c r="F13" s="30" t="str">
        <f t="shared" si="1"/>
        <v>Robyn</v>
      </c>
      <c r="G13" s="30" t="str">
        <f t="shared" si="1"/>
        <v>GI</v>
      </c>
      <c r="H13" s="30" t="str">
        <f t="shared" si="1"/>
        <v>Grunt 7</v>
      </c>
      <c r="I13" s="30" t="str">
        <f t="shared" si="1"/>
        <v>Grunt 8</v>
      </c>
      <c r="J13" s="30" t="str">
        <f t="shared" si="1"/>
        <v>Grunt 9</v>
      </c>
      <c r="K13" s="30" t="str">
        <f t="shared" si="1"/>
        <v>Grunt 10</v>
      </c>
    </row>
    <row r="14" spans="1:11" s="52" customFormat="1">
      <c r="A14" s="52" t="s">
        <v>52</v>
      </c>
      <c r="B14" s="52">
        <f>IF(B11=0,0,B11/$F$2)</f>
        <v>1.7224880382775119E-2</v>
      </c>
      <c r="C14" s="52">
        <f t="shared" ref="C14:K14" si="2">IF(C11=0,0,C11/$F$2)</f>
        <v>8.6124401913875593E-3</v>
      </c>
      <c r="D14" s="52">
        <f t="shared" si="2"/>
        <v>0.10207336523125997</v>
      </c>
      <c r="E14" s="52">
        <f t="shared" si="2"/>
        <v>9.5693779904306216E-3</v>
      </c>
      <c r="F14" s="52">
        <f t="shared" si="2"/>
        <v>6.379585326953748E-3</v>
      </c>
      <c r="G14" s="52">
        <f t="shared" si="2"/>
        <v>0.85614035087719298</v>
      </c>
      <c r="H14" s="52">
        <f t="shared" si="2"/>
        <v>0</v>
      </c>
      <c r="I14" s="52">
        <f t="shared" si="2"/>
        <v>0</v>
      </c>
      <c r="J14" s="52">
        <f t="shared" si="2"/>
        <v>0</v>
      </c>
      <c r="K14" s="52">
        <f t="shared" si="2"/>
        <v>0</v>
      </c>
    </row>
    <row r="33" spans="12:12">
      <c r="L33" s="32"/>
    </row>
  </sheetData>
  <pageMargins left="0.7" right="0.7" top="0.75" bottom="0.75" header="0.3" footer="0.3"/>
  <pageSetup scale="89" orientation="landscape" r:id="rId1"/>
  <headerFooter>
    <oddHeader>&amp;LSlicing Pie&amp;RGrunt Fund Calculator</oddHeader>
    <oddFooter>&amp;Lby, Mike Moyer&amp;R&amp;A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63"/>
  <sheetViews>
    <sheetView showGridLines="0" topLeftCell="A25" zoomScaleNormal="100" workbookViewId="0">
      <selection activeCell="A17" sqref="A17:XFD17"/>
    </sheetView>
  </sheetViews>
  <sheetFormatPr baseColWidth="10" defaultColWidth="8.83203125" defaultRowHeight="15"/>
  <cols>
    <col min="1" max="1" width="24.5" customWidth="1"/>
    <col min="2" max="2" width="10.5" customWidth="1"/>
    <col min="3" max="12" width="11.1640625" customWidth="1"/>
    <col min="13" max="13" width="10.83203125" customWidth="1"/>
    <col min="14" max="14" width="9.83203125" customWidth="1"/>
    <col min="15" max="15" width="9.6640625" customWidth="1"/>
  </cols>
  <sheetData>
    <row r="1" spans="1:5" s="13" customFormat="1" ht="25">
      <c r="B1" s="14" t="s">
        <v>55</v>
      </c>
      <c r="E1" s="25" t="s">
        <v>12</v>
      </c>
    </row>
    <row r="2" spans="1:5">
      <c r="B2" s="2"/>
    </row>
    <row r="3" spans="1:5">
      <c r="A3" t="s">
        <v>13</v>
      </c>
      <c r="C3" s="24">
        <v>0</v>
      </c>
    </row>
    <row r="4" spans="1:5">
      <c r="C4" s="4"/>
    </row>
    <row r="5" spans="1:5">
      <c r="A5" s="2" t="s">
        <v>14</v>
      </c>
      <c r="C5" s="4"/>
    </row>
    <row r="6" spans="1:5">
      <c r="A6" t="s">
        <v>22</v>
      </c>
      <c r="C6" s="15">
        <v>0</v>
      </c>
    </row>
    <row r="7" spans="1:5">
      <c r="A7" t="s">
        <v>15</v>
      </c>
      <c r="C7" s="15">
        <v>0</v>
      </c>
    </row>
    <row r="8" spans="1:5">
      <c r="A8" t="s">
        <v>16</v>
      </c>
      <c r="C8" s="7">
        <f>C6-C7</f>
        <v>0</v>
      </c>
      <c r="E8" s="3" t="s">
        <v>24</v>
      </c>
    </row>
    <row r="9" spans="1:5">
      <c r="A9" t="s">
        <v>17</v>
      </c>
      <c r="C9" s="8">
        <f>C8/2000</f>
        <v>0</v>
      </c>
      <c r="D9" s="10" t="s">
        <v>23</v>
      </c>
      <c r="E9" s="16"/>
    </row>
    <row r="10" spans="1:5">
      <c r="A10" t="s">
        <v>18</v>
      </c>
      <c r="C10" s="8">
        <f>C9*2</f>
        <v>0</v>
      </c>
      <c r="E10" s="8">
        <f>E9*2</f>
        <v>0</v>
      </c>
    </row>
    <row r="11" spans="1:5">
      <c r="A11" s="1" t="s">
        <v>19</v>
      </c>
      <c r="B11" s="1"/>
      <c r="C11" s="9">
        <f>C10</f>
        <v>0</v>
      </c>
      <c r="E11" s="9">
        <f>E10</f>
        <v>0</v>
      </c>
    </row>
    <row r="12" spans="1:5">
      <c r="A12" s="1"/>
      <c r="B12" s="1"/>
      <c r="C12" s="9"/>
      <c r="E12" s="9"/>
    </row>
    <row r="13" spans="1:5">
      <c r="A13" s="1" t="s">
        <v>48</v>
      </c>
      <c r="B13" s="1"/>
      <c r="C13" s="20">
        <v>0</v>
      </c>
      <c r="E13" s="9"/>
    </row>
    <row r="14" spans="1:5">
      <c r="A14" s="1"/>
      <c r="B14" s="1"/>
      <c r="C14" s="9"/>
      <c r="E14" s="9"/>
    </row>
    <row r="15" spans="1:5">
      <c r="A15" s="1"/>
      <c r="B15" s="1"/>
      <c r="C15" s="9"/>
      <c r="E15" s="9"/>
    </row>
    <row r="16" spans="1:5">
      <c r="C16" s="4"/>
    </row>
    <row r="17" spans="1:23" s="44" customFormat="1">
      <c r="A17" s="44" t="s">
        <v>65</v>
      </c>
      <c r="C17" s="50">
        <v>43009</v>
      </c>
      <c r="D17" s="50">
        <v>43040</v>
      </c>
      <c r="E17" s="50">
        <v>43070</v>
      </c>
      <c r="F17" s="50">
        <v>43101</v>
      </c>
      <c r="G17" s="50">
        <v>43132</v>
      </c>
      <c r="H17" s="50">
        <v>43160</v>
      </c>
      <c r="I17" s="50">
        <v>43191</v>
      </c>
      <c r="J17" s="50">
        <v>43221</v>
      </c>
      <c r="K17" s="50">
        <v>43252</v>
      </c>
      <c r="L17" s="50">
        <v>43282</v>
      </c>
      <c r="M17" s="50">
        <v>43313</v>
      </c>
      <c r="N17" s="50">
        <v>43344</v>
      </c>
      <c r="O17" s="50">
        <v>43374</v>
      </c>
      <c r="P17" s="50">
        <v>43405</v>
      </c>
      <c r="Q17" s="50">
        <v>43435</v>
      </c>
      <c r="R17" s="50">
        <v>43466</v>
      </c>
      <c r="S17" s="50">
        <v>43497</v>
      </c>
      <c r="T17" s="50">
        <v>43525</v>
      </c>
      <c r="U17" s="50">
        <v>43556</v>
      </c>
      <c r="V17" s="50">
        <v>43586</v>
      </c>
      <c r="W17" s="50">
        <v>43617</v>
      </c>
    </row>
    <row r="19" spans="1:23">
      <c r="A19" s="2" t="s">
        <v>4</v>
      </c>
    </row>
    <row r="20" spans="1:23">
      <c r="A20" t="s">
        <v>20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  <row r="21" spans="1:23" ht="18">
      <c r="A21" t="s">
        <v>21</v>
      </c>
      <c r="C21" s="11">
        <f>IF($C$11&gt;0,$C$11,$E$11)</f>
        <v>0</v>
      </c>
      <c r="D21" s="11">
        <f t="shared" ref="D21:O21" si="0">IF($C$11&gt;0,$C$11,$E$11)</f>
        <v>0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</row>
    <row r="22" spans="1:23">
      <c r="A22" t="s">
        <v>28</v>
      </c>
      <c r="C22" s="6">
        <f>C20*C21</f>
        <v>0</v>
      </c>
      <c r="D22" s="6">
        <f t="shared" ref="D22:O22" si="1">D20*D21</f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</row>
    <row r="23" spans="1:23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3">
      <c r="A24" s="2" t="s">
        <v>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3">
      <c r="A25" t="s">
        <v>25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1:23" ht="18">
      <c r="A26" t="s">
        <v>26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</row>
    <row r="27" spans="1:23" ht="18">
      <c r="A27" t="s">
        <v>27</v>
      </c>
      <c r="C27" s="11">
        <f>C25+C26</f>
        <v>0</v>
      </c>
      <c r="D27" s="11">
        <f t="shared" ref="D27:O27" si="2">D25+D26</f>
        <v>0</v>
      </c>
      <c r="E27" s="11">
        <f t="shared" si="2"/>
        <v>0</v>
      </c>
      <c r="F27" s="11">
        <f t="shared" si="2"/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</row>
    <row r="28" spans="1:23">
      <c r="A28" t="s">
        <v>29</v>
      </c>
      <c r="C28" s="6">
        <f>C27*4</f>
        <v>0</v>
      </c>
      <c r="D28" s="6">
        <f t="shared" ref="D28:O28" si="3">D27*4</f>
        <v>0</v>
      </c>
      <c r="E28" s="6">
        <f t="shared" si="3"/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</row>
    <row r="29" spans="1:23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3">
      <c r="A30" t="s">
        <v>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3">
      <c r="A31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23">
      <c r="A32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8">
      <c r="A33" t="s">
        <v>32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23">
        <v>0</v>
      </c>
      <c r="M33" s="18">
        <v>0</v>
      </c>
      <c r="N33" s="18">
        <v>0</v>
      </c>
      <c r="O33" s="18">
        <v>0</v>
      </c>
    </row>
    <row r="34" spans="1:15">
      <c r="A34" t="s">
        <v>33</v>
      </c>
      <c r="C34" s="6">
        <f>(C31*4)+C32+C33</f>
        <v>0</v>
      </c>
      <c r="D34" s="6">
        <f t="shared" ref="D34:O34" si="4">(D31*4)+D32+D33</f>
        <v>0</v>
      </c>
      <c r="E34" s="6">
        <f t="shared" si="4"/>
        <v>0</v>
      </c>
      <c r="F34" s="6">
        <f t="shared" si="4"/>
        <v>0</v>
      </c>
      <c r="G34" s="6">
        <f t="shared" si="4"/>
        <v>0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6">
        <f t="shared" si="4"/>
        <v>0</v>
      </c>
    </row>
    <row r="35" spans="1: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t="s">
        <v>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8">
      <c r="A37" t="s">
        <v>34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1:15">
      <c r="A38" t="s">
        <v>41</v>
      </c>
      <c r="C38" s="6">
        <f>C37</f>
        <v>0</v>
      </c>
      <c r="D38" s="6">
        <f t="shared" ref="D38:O38" si="5">D37</f>
        <v>0</v>
      </c>
      <c r="E38" s="6">
        <f t="shared" si="5"/>
        <v>0</v>
      </c>
      <c r="F38" s="6">
        <f t="shared" si="5"/>
        <v>0</v>
      </c>
      <c r="G38" s="6">
        <f t="shared" si="5"/>
        <v>0</v>
      </c>
      <c r="H38" s="6">
        <f t="shared" si="5"/>
        <v>0</v>
      </c>
      <c r="I38" s="6">
        <f t="shared" si="5"/>
        <v>0</v>
      </c>
      <c r="J38" s="6">
        <f t="shared" si="5"/>
        <v>0</v>
      </c>
      <c r="K38" s="6">
        <f t="shared" si="5"/>
        <v>0</v>
      </c>
      <c r="L38" s="6">
        <f t="shared" si="5"/>
        <v>0</v>
      </c>
      <c r="M38" s="6">
        <f t="shared" si="5"/>
        <v>0</v>
      </c>
      <c r="N38" s="6">
        <f t="shared" si="5"/>
        <v>0</v>
      </c>
      <c r="O38" s="6">
        <f t="shared" si="5"/>
        <v>0</v>
      </c>
    </row>
    <row r="39" spans="1: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t="s">
        <v>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A41" t="s">
        <v>35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</row>
    <row r="42" spans="1:15">
      <c r="A42" t="s">
        <v>21</v>
      </c>
      <c r="C42" s="6">
        <f>$C$11</f>
        <v>0</v>
      </c>
      <c r="D42" s="6">
        <f t="shared" ref="D42:O42" si="6">$C$11</f>
        <v>0</v>
      </c>
      <c r="E42" s="6">
        <f t="shared" si="6"/>
        <v>0</v>
      </c>
      <c r="F42" s="6">
        <f t="shared" si="6"/>
        <v>0</v>
      </c>
      <c r="G42" s="6">
        <f t="shared" si="6"/>
        <v>0</v>
      </c>
      <c r="H42" s="6">
        <f t="shared" si="6"/>
        <v>0</v>
      </c>
      <c r="I42" s="6">
        <f t="shared" si="6"/>
        <v>0</v>
      </c>
      <c r="J42" s="6">
        <f t="shared" si="6"/>
        <v>0</v>
      </c>
      <c r="K42" s="6">
        <f t="shared" si="6"/>
        <v>0</v>
      </c>
      <c r="L42" s="6">
        <f t="shared" si="6"/>
        <v>0</v>
      </c>
      <c r="M42" s="6">
        <f t="shared" si="6"/>
        <v>0</v>
      </c>
      <c r="N42" s="6">
        <f t="shared" si="6"/>
        <v>0</v>
      </c>
      <c r="O42" s="6">
        <f t="shared" si="6"/>
        <v>0</v>
      </c>
    </row>
    <row r="43" spans="1:15">
      <c r="A43" t="s">
        <v>36</v>
      </c>
      <c r="C43" s="6">
        <f>C41*C42</f>
        <v>0</v>
      </c>
      <c r="D43" s="6">
        <f t="shared" ref="D43:O43" si="7">D41*D42</f>
        <v>0</v>
      </c>
      <c r="E43" s="6">
        <f t="shared" si="7"/>
        <v>0</v>
      </c>
      <c r="F43" s="6">
        <f t="shared" si="7"/>
        <v>0</v>
      </c>
      <c r="G43" s="6">
        <f t="shared" si="7"/>
        <v>0</v>
      </c>
      <c r="H43" s="6">
        <f t="shared" si="7"/>
        <v>0</v>
      </c>
      <c r="I43" s="6">
        <f t="shared" si="7"/>
        <v>0</v>
      </c>
      <c r="J43" s="6">
        <f t="shared" si="7"/>
        <v>0</v>
      </c>
      <c r="K43" s="6">
        <f t="shared" si="7"/>
        <v>0</v>
      </c>
      <c r="L43" s="6">
        <f t="shared" si="7"/>
        <v>0</v>
      </c>
      <c r="M43" s="6">
        <f t="shared" si="7"/>
        <v>0</v>
      </c>
      <c r="N43" s="6">
        <f t="shared" si="7"/>
        <v>0</v>
      </c>
      <c r="O43" s="6">
        <f t="shared" si="7"/>
        <v>0</v>
      </c>
    </row>
    <row r="44" spans="1:15">
      <c r="A44" t="s">
        <v>37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>
      <c r="A45" t="s">
        <v>38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>
      <c r="A46" t="s">
        <v>39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8">
      <c r="A47" t="s">
        <v>40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>
      <c r="A48" t="s">
        <v>42</v>
      </c>
      <c r="C48" s="6">
        <f>C43+C44+C45+C46+(2*C47)</f>
        <v>0</v>
      </c>
      <c r="D48" s="6">
        <f t="shared" ref="D48:O48" si="8">D43+D44+D45+D46+(2*D47)</f>
        <v>0</v>
      </c>
      <c r="E48" s="6">
        <f t="shared" si="8"/>
        <v>0</v>
      </c>
      <c r="F48" s="6">
        <f t="shared" si="8"/>
        <v>0</v>
      </c>
      <c r="G48" s="6">
        <f t="shared" si="8"/>
        <v>0</v>
      </c>
      <c r="H48" s="6">
        <f t="shared" si="8"/>
        <v>0</v>
      </c>
      <c r="I48" s="6">
        <f t="shared" si="8"/>
        <v>0</v>
      </c>
      <c r="J48" s="6">
        <f t="shared" si="8"/>
        <v>0</v>
      </c>
      <c r="K48" s="6">
        <f t="shared" si="8"/>
        <v>0</v>
      </c>
      <c r="L48" s="6">
        <f t="shared" si="8"/>
        <v>0</v>
      </c>
      <c r="M48" s="6">
        <f t="shared" si="8"/>
        <v>0</v>
      </c>
      <c r="N48" s="6">
        <f t="shared" si="8"/>
        <v>0</v>
      </c>
      <c r="O48" s="6">
        <f t="shared" si="8"/>
        <v>0</v>
      </c>
    </row>
    <row r="49" spans="1:16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6">
      <c r="A50" t="s">
        <v>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>
      <c r="A51" t="s">
        <v>43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6">
      <c r="A52" t="s">
        <v>44</v>
      </c>
      <c r="C52" s="12">
        <f>$C$13</f>
        <v>0</v>
      </c>
      <c r="D52" s="12">
        <f t="shared" ref="D52:O52" si="9">$C$13</f>
        <v>0</v>
      </c>
      <c r="E52" s="12">
        <f t="shared" si="9"/>
        <v>0</v>
      </c>
      <c r="F52" s="12">
        <f t="shared" si="9"/>
        <v>0</v>
      </c>
      <c r="G52" s="12">
        <f t="shared" si="9"/>
        <v>0</v>
      </c>
      <c r="H52" s="12">
        <f t="shared" si="9"/>
        <v>0</v>
      </c>
      <c r="I52" s="12">
        <f t="shared" si="9"/>
        <v>0</v>
      </c>
      <c r="J52" s="12">
        <f t="shared" si="9"/>
        <v>0</v>
      </c>
      <c r="K52" s="12">
        <f t="shared" si="9"/>
        <v>0</v>
      </c>
      <c r="L52" s="12">
        <f t="shared" si="9"/>
        <v>0</v>
      </c>
      <c r="M52" s="12">
        <f t="shared" si="9"/>
        <v>0</v>
      </c>
      <c r="N52" s="12">
        <f t="shared" si="9"/>
        <v>0</v>
      </c>
      <c r="O52" s="12">
        <f t="shared" si="9"/>
        <v>0</v>
      </c>
    </row>
    <row r="53" spans="1:16">
      <c r="A53" t="s">
        <v>49</v>
      </c>
      <c r="C53" s="6">
        <f>C51*C52</f>
        <v>0</v>
      </c>
      <c r="D53" s="6">
        <f t="shared" ref="D53:O53" si="10">D51*D52</f>
        <v>0</v>
      </c>
      <c r="E53" s="6">
        <f t="shared" si="10"/>
        <v>0</v>
      </c>
      <c r="F53" s="6">
        <f t="shared" si="10"/>
        <v>0</v>
      </c>
      <c r="G53" s="6">
        <f t="shared" si="10"/>
        <v>0</v>
      </c>
      <c r="H53" s="6">
        <f t="shared" si="10"/>
        <v>0</v>
      </c>
      <c r="I53" s="6">
        <f t="shared" si="10"/>
        <v>0</v>
      </c>
      <c r="J53" s="6">
        <f t="shared" si="10"/>
        <v>0</v>
      </c>
      <c r="K53" s="6">
        <f t="shared" si="10"/>
        <v>0</v>
      </c>
      <c r="L53" s="6">
        <f t="shared" si="10"/>
        <v>0</v>
      </c>
      <c r="M53" s="6">
        <f t="shared" si="10"/>
        <v>0</v>
      </c>
      <c r="N53" s="6">
        <f t="shared" si="10"/>
        <v>0</v>
      </c>
      <c r="O53" s="6">
        <f t="shared" si="10"/>
        <v>0</v>
      </c>
    </row>
    <row r="54" spans="1:16">
      <c r="A54" t="s">
        <v>45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1"/>
    </row>
    <row r="55" spans="1:16" ht="18">
      <c r="A55" t="s">
        <v>46</v>
      </c>
      <c r="C55" s="11">
        <f>C53-C54</f>
        <v>0</v>
      </c>
      <c r="D55" s="11">
        <f t="shared" ref="D55:O55" si="11">D53-D54</f>
        <v>0</v>
      </c>
      <c r="E55" s="11">
        <f t="shared" si="11"/>
        <v>0</v>
      </c>
      <c r="F55" s="11">
        <f t="shared" si="11"/>
        <v>0</v>
      </c>
      <c r="G55" s="11">
        <f t="shared" si="11"/>
        <v>0</v>
      </c>
      <c r="H55" s="11">
        <f t="shared" si="11"/>
        <v>0</v>
      </c>
      <c r="I55" s="11">
        <f t="shared" si="11"/>
        <v>0</v>
      </c>
      <c r="J55" s="11">
        <f t="shared" si="11"/>
        <v>0</v>
      </c>
      <c r="K55" s="11">
        <f t="shared" si="11"/>
        <v>0</v>
      </c>
      <c r="L55" s="11">
        <f t="shared" si="11"/>
        <v>0</v>
      </c>
      <c r="M55" s="11">
        <f t="shared" si="11"/>
        <v>0</v>
      </c>
      <c r="N55" s="11">
        <f t="shared" si="11"/>
        <v>0</v>
      </c>
      <c r="O55" s="11">
        <f t="shared" si="11"/>
        <v>0</v>
      </c>
    </row>
    <row r="56" spans="1:16">
      <c r="A56" t="s">
        <v>47</v>
      </c>
      <c r="C56" s="6">
        <f>C55*2</f>
        <v>0</v>
      </c>
      <c r="D56" s="6">
        <f t="shared" ref="D56:O56" si="12">D55*2</f>
        <v>0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0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</row>
    <row r="57" spans="1:16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6">
      <c r="A58" t="s">
        <v>50</v>
      </c>
      <c r="C58" s="6">
        <f>C22+C28+C34+C38+C48+C56</f>
        <v>0</v>
      </c>
      <c r="D58" s="6">
        <f t="shared" ref="D58:O58" si="13">D22+D28+D34+D38+D48+D56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</row>
    <row r="59" spans="1:16">
      <c r="C59" s="5"/>
    </row>
    <row r="60" spans="1:16">
      <c r="C60" s="5"/>
    </row>
    <row r="61" spans="1:16">
      <c r="C61" s="5"/>
    </row>
    <row r="62" spans="1:16">
      <c r="C62" s="5"/>
    </row>
    <row r="63" spans="1:16">
      <c r="C63" s="5"/>
    </row>
  </sheetData>
  <pageMargins left="0.7" right="0.7" top="0.75" bottom="0.75" header="0.3" footer="0.3"/>
  <pageSetup scale="58" orientation="landscape" r:id="rId1"/>
  <headerFooter>
    <oddHeader>&amp;LSlicing Pie&amp;RGrunt Fund Calculator</oddHeader>
    <oddFooter>&amp;Lby, Mike Moyer&amp;R&amp;A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63"/>
  <sheetViews>
    <sheetView showGridLines="0" zoomScaleNormal="100" workbookViewId="0">
      <selection activeCell="A17" sqref="A17:XFD17"/>
    </sheetView>
  </sheetViews>
  <sheetFormatPr baseColWidth="10" defaultColWidth="8.83203125" defaultRowHeight="15"/>
  <cols>
    <col min="1" max="1" width="24.5" customWidth="1"/>
    <col min="2" max="2" width="10.5" customWidth="1"/>
    <col min="3" max="12" width="11.1640625" customWidth="1"/>
    <col min="13" max="13" width="10.83203125" customWidth="1"/>
    <col min="14" max="14" width="9.83203125" customWidth="1"/>
    <col min="15" max="15" width="9.6640625" customWidth="1"/>
  </cols>
  <sheetData>
    <row r="1" spans="1:5" s="13" customFormat="1" ht="25">
      <c r="B1" s="14" t="s">
        <v>54</v>
      </c>
      <c r="E1" s="25" t="s">
        <v>12</v>
      </c>
    </row>
    <row r="2" spans="1:5">
      <c r="B2" s="2"/>
    </row>
    <row r="3" spans="1:5">
      <c r="A3" t="s">
        <v>13</v>
      </c>
      <c r="C3" s="24">
        <v>0</v>
      </c>
    </row>
    <row r="4" spans="1:5">
      <c r="C4" s="4"/>
    </row>
    <row r="5" spans="1:5">
      <c r="A5" s="2" t="s">
        <v>14</v>
      </c>
      <c r="C5" s="4"/>
    </row>
    <row r="6" spans="1:5">
      <c r="A6" t="s">
        <v>22</v>
      </c>
      <c r="C6" s="15">
        <v>0</v>
      </c>
    </row>
    <row r="7" spans="1:5">
      <c r="A7" t="s">
        <v>15</v>
      </c>
      <c r="C7" s="15">
        <v>0</v>
      </c>
    </row>
    <row r="8" spans="1:5">
      <c r="A8" t="s">
        <v>16</v>
      </c>
      <c r="C8" s="7">
        <f>C6-C7</f>
        <v>0</v>
      </c>
      <c r="E8" s="3" t="s">
        <v>24</v>
      </c>
    </row>
    <row r="9" spans="1:5">
      <c r="A9" t="s">
        <v>17</v>
      </c>
      <c r="C9" s="8">
        <f>C8/2000</f>
        <v>0</v>
      </c>
      <c r="D9" s="10" t="s">
        <v>23</v>
      </c>
      <c r="E9" s="16"/>
    </row>
    <row r="10" spans="1:5">
      <c r="A10" t="s">
        <v>18</v>
      </c>
      <c r="C10" s="8">
        <f>C9*2</f>
        <v>0</v>
      </c>
      <c r="E10" s="8">
        <f>E9*2</f>
        <v>0</v>
      </c>
    </row>
    <row r="11" spans="1:5">
      <c r="A11" s="1" t="s">
        <v>19</v>
      </c>
      <c r="B11" s="1"/>
      <c r="C11" s="9">
        <f>C10</f>
        <v>0</v>
      </c>
      <c r="E11" s="9">
        <f>E10</f>
        <v>0</v>
      </c>
    </row>
    <row r="12" spans="1:5">
      <c r="A12" s="1"/>
      <c r="B12" s="1"/>
      <c r="C12" s="9"/>
      <c r="E12" s="9"/>
    </row>
    <row r="13" spans="1:5">
      <c r="A13" s="1" t="s">
        <v>48</v>
      </c>
      <c r="B13" s="1"/>
      <c r="C13" s="19">
        <v>0</v>
      </c>
      <c r="E13" s="9"/>
    </row>
    <row r="14" spans="1:5">
      <c r="A14" s="1"/>
      <c r="B14" s="1"/>
      <c r="C14" s="9"/>
      <c r="E14" s="9"/>
    </row>
    <row r="15" spans="1:5">
      <c r="A15" s="1"/>
      <c r="B15" s="1"/>
      <c r="C15" s="9"/>
      <c r="E15" s="9"/>
    </row>
    <row r="16" spans="1:5">
      <c r="C16" s="4"/>
    </row>
    <row r="17" spans="1:23" s="44" customFormat="1">
      <c r="A17" s="44" t="s">
        <v>65</v>
      </c>
      <c r="C17" s="50">
        <v>43009</v>
      </c>
      <c r="D17" s="50">
        <v>43040</v>
      </c>
      <c r="E17" s="50">
        <v>43070</v>
      </c>
      <c r="F17" s="50">
        <v>43101</v>
      </c>
      <c r="G17" s="50">
        <v>43132</v>
      </c>
      <c r="H17" s="50">
        <v>43160</v>
      </c>
      <c r="I17" s="50">
        <v>43191</v>
      </c>
      <c r="J17" s="50">
        <v>43221</v>
      </c>
      <c r="K17" s="50">
        <v>43252</v>
      </c>
      <c r="L17" s="50">
        <v>43282</v>
      </c>
      <c r="M17" s="50">
        <v>43313</v>
      </c>
      <c r="N17" s="50">
        <v>43344</v>
      </c>
      <c r="O17" s="50">
        <v>43374</v>
      </c>
      <c r="P17" s="50">
        <v>43405</v>
      </c>
      <c r="Q17" s="50">
        <v>43435</v>
      </c>
      <c r="R17" s="50">
        <v>43466</v>
      </c>
      <c r="S17" s="50">
        <v>43497</v>
      </c>
      <c r="T17" s="50">
        <v>43525</v>
      </c>
      <c r="U17" s="50">
        <v>43556</v>
      </c>
      <c r="V17" s="50">
        <v>43586</v>
      </c>
      <c r="W17" s="50">
        <v>43617</v>
      </c>
    </row>
    <row r="19" spans="1:23">
      <c r="A19" s="2" t="s">
        <v>4</v>
      </c>
    </row>
    <row r="20" spans="1:23">
      <c r="A20" t="s">
        <v>20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  <row r="21" spans="1:23" ht="18">
      <c r="A21" t="s">
        <v>21</v>
      </c>
      <c r="C21" s="11">
        <f>IF($C$11&gt;0,$C$11,$E$11)</f>
        <v>0</v>
      </c>
      <c r="D21" s="11">
        <f t="shared" ref="D21:O21" si="0">IF($C$11&gt;0,$C$11,$E$11)</f>
        <v>0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</row>
    <row r="22" spans="1:23">
      <c r="A22" t="s">
        <v>28</v>
      </c>
      <c r="C22" s="6">
        <f>C20*C21</f>
        <v>0</v>
      </c>
      <c r="D22" s="6">
        <f t="shared" ref="D22:O22" si="1">D20*D21</f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</row>
    <row r="23" spans="1:23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3">
      <c r="A24" s="2" t="s">
        <v>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3">
      <c r="A25" t="s">
        <v>25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1:23" ht="18">
      <c r="A26" t="s">
        <v>26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</row>
    <row r="27" spans="1:23" ht="18">
      <c r="A27" t="s">
        <v>27</v>
      </c>
      <c r="C27" s="11">
        <f>C25+C26</f>
        <v>0</v>
      </c>
      <c r="D27" s="11">
        <f t="shared" ref="D27:O27" si="2">D25+D26</f>
        <v>0</v>
      </c>
      <c r="E27" s="11">
        <f t="shared" si="2"/>
        <v>0</v>
      </c>
      <c r="F27" s="11">
        <f t="shared" si="2"/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</row>
    <row r="28" spans="1:23">
      <c r="A28" t="s">
        <v>29</v>
      </c>
      <c r="C28" s="6">
        <f>C27*4</f>
        <v>0</v>
      </c>
      <c r="D28" s="6">
        <f t="shared" ref="D28:O28" si="3">D27*4</f>
        <v>0</v>
      </c>
      <c r="E28" s="6">
        <f t="shared" si="3"/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</row>
    <row r="29" spans="1:23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3">
      <c r="A30" t="s">
        <v>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3">
      <c r="A31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23">
      <c r="A32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8">
      <c r="A33" t="s">
        <v>32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23">
        <v>0</v>
      </c>
      <c r="M33" s="18">
        <v>0</v>
      </c>
      <c r="N33" s="18">
        <v>0</v>
      </c>
      <c r="O33" s="18">
        <v>0</v>
      </c>
    </row>
    <row r="34" spans="1:15">
      <c r="A34" t="s">
        <v>33</v>
      </c>
      <c r="C34" s="6">
        <f>(C31*4)+C32+C33</f>
        <v>0</v>
      </c>
      <c r="D34" s="6">
        <f t="shared" ref="D34:O34" si="4">(D31*4)+D32+D33</f>
        <v>0</v>
      </c>
      <c r="E34" s="6">
        <f t="shared" si="4"/>
        <v>0</v>
      </c>
      <c r="F34" s="6">
        <f t="shared" si="4"/>
        <v>0</v>
      </c>
      <c r="G34" s="6">
        <f t="shared" si="4"/>
        <v>0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6">
        <f t="shared" si="4"/>
        <v>0</v>
      </c>
    </row>
    <row r="35" spans="1: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t="s">
        <v>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8">
      <c r="A37" t="s">
        <v>34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1:15">
      <c r="A38" t="s">
        <v>41</v>
      </c>
      <c r="C38" s="6">
        <f>C37</f>
        <v>0</v>
      </c>
      <c r="D38" s="6">
        <f t="shared" ref="D38:O38" si="5">D37</f>
        <v>0</v>
      </c>
      <c r="E38" s="6">
        <f t="shared" si="5"/>
        <v>0</v>
      </c>
      <c r="F38" s="6">
        <f t="shared" si="5"/>
        <v>0</v>
      </c>
      <c r="G38" s="6">
        <f t="shared" si="5"/>
        <v>0</v>
      </c>
      <c r="H38" s="6">
        <f t="shared" si="5"/>
        <v>0</v>
      </c>
      <c r="I38" s="6">
        <f t="shared" si="5"/>
        <v>0</v>
      </c>
      <c r="J38" s="6">
        <f t="shared" si="5"/>
        <v>0</v>
      </c>
      <c r="K38" s="6">
        <f t="shared" si="5"/>
        <v>0</v>
      </c>
      <c r="L38" s="6">
        <f t="shared" si="5"/>
        <v>0</v>
      </c>
      <c r="M38" s="6">
        <f t="shared" si="5"/>
        <v>0</v>
      </c>
      <c r="N38" s="6">
        <f t="shared" si="5"/>
        <v>0</v>
      </c>
      <c r="O38" s="6">
        <f t="shared" si="5"/>
        <v>0</v>
      </c>
    </row>
    <row r="39" spans="1: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t="s">
        <v>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A41" t="s">
        <v>35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</row>
    <row r="42" spans="1:15">
      <c r="A42" t="s">
        <v>21</v>
      </c>
      <c r="C42" s="6">
        <f>$C$11</f>
        <v>0</v>
      </c>
      <c r="D42" s="6">
        <f t="shared" ref="D42:O42" si="6">$C$11</f>
        <v>0</v>
      </c>
      <c r="E42" s="6">
        <f t="shared" si="6"/>
        <v>0</v>
      </c>
      <c r="F42" s="6">
        <f t="shared" si="6"/>
        <v>0</v>
      </c>
      <c r="G42" s="6">
        <f t="shared" si="6"/>
        <v>0</v>
      </c>
      <c r="H42" s="6">
        <f t="shared" si="6"/>
        <v>0</v>
      </c>
      <c r="I42" s="6">
        <f t="shared" si="6"/>
        <v>0</v>
      </c>
      <c r="J42" s="6">
        <f t="shared" si="6"/>
        <v>0</v>
      </c>
      <c r="K42" s="6">
        <f t="shared" si="6"/>
        <v>0</v>
      </c>
      <c r="L42" s="6">
        <f t="shared" si="6"/>
        <v>0</v>
      </c>
      <c r="M42" s="6">
        <f t="shared" si="6"/>
        <v>0</v>
      </c>
      <c r="N42" s="6">
        <f t="shared" si="6"/>
        <v>0</v>
      </c>
      <c r="O42" s="6">
        <f t="shared" si="6"/>
        <v>0</v>
      </c>
    </row>
    <row r="43" spans="1:15">
      <c r="A43" t="s">
        <v>36</v>
      </c>
      <c r="C43" s="6">
        <f>C41*C42</f>
        <v>0</v>
      </c>
      <c r="D43" s="6">
        <f t="shared" ref="D43:O43" si="7">D41*D42</f>
        <v>0</v>
      </c>
      <c r="E43" s="6">
        <f t="shared" si="7"/>
        <v>0</v>
      </c>
      <c r="F43" s="6">
        <f t="shared" si="7"/>
        <v>0</v>
      </c>
      <c r="G43" s="6">
        <f t="shared" si="7"/>
        <v>0</v>
      </c>
      <c r="H43" s="6">
        <f t="shared" si="7"/>
        <v>0</v>
      </c>
      <c r="I43" s="6">
        <f t="shared" si="7"/>
        <v>0</v>
      </c>
      <c r="J43" s="6">
        <f t="shared" si="7"/>
        <v>0</v>
      </c>
      <c r="K43" s="6">
        <f t="shared" si="7"/>
        <v>0</v>
      </c>
      <c r="L43" s="6">
        <f t="shared" si="7"/>
        <v>0</v>
      </c>
      <c r="M43" s="6">
        <f t="shared" si="7"/>
        <v>0</v>
      </c>
      <c r="N43" s="6">
        <f t="shared" si="7"/>
        <v>0</v>
      </c>
      <c r="O43" s="6">
        <f t="shared" si="7"/>
        <v>0</v>
      </c>
    </row>
    <row r="44" spans="1:15">
      <c r="A44" t="s">
        <v>37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>
      <c r="A45" t="s">
        <v>38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>
      <c r="A46" t="s">
        <v>39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8">
      <c r="A47" t="s">
        <v>40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>
      <c r="A48" t="s">
        <v>42</v>
      </c>
      <c r="C48" s="6">
        <f>C43+C44+C45+C46+(2*C47)</f>
        <v>0</v>
      </c>
      <c r="D48" s="6">
        <f t="shared" ref="D48:O48" si="8">D43+D44+D45+D46+(2*D47)</f>
        <v>0</v>
      </c>
      <c r="E48" s="6">
        <f t="shared" si="8"/>
        <v>0</v>
      </c>
      <c r="F48" s="6">
        <f t="shared" si="8"/>
        <v>0</v>
      </c>
      <c r="G48" s="6">
        <f t="shared" si="8"/>
        <v>0</v>
      </c>
      <c r="H48" s="6">
        <f t="shared" si="8"/>
        <v>0</v>
      </c>
      <c r="I48" s="6">
        <f t="shared" si="8"/>
        <v>0</v>
      </c>
      <c r="J48" s="6">
        <f t="shared" si="8"/>
        <v>0</v>
      </c>
      <c r="K48" s="6">
        <f t="shared" si="8"/>
        <v>0</v>
      </c>
      <c r="L48" s="6">
        <f t="shared" si="8"/>
        <v>0</v>
      </c>
      <c r="M48" s="6">
        <f t="shared" si="8"/>
        <v>0</v>
      </c>
      <c r="N48" s="6">
        <f t="shared" si="8"/>
        <v>0</v>
      </c>
      <c r="O48" s="6">
        <f t="shared" si="8"/>
        <v>0</v>
      </c>
    </row>
    <row r="49" spans="1: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t="s">
        <v>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t="s">
        <v>43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>
      <c r="A52" t="s">
        <v>44</v>
      </c>
      <c r="C52" s="12">
        <f>$C$13</f>
        <v>0</v>
      </c>
      <c r="D52" s="12">
        <f t="shared" ref="D52:O52" si="9">$C$13</f>
        <v>0</v>
      </c>
      <c r="E52" s="12">
        <f t="shared" si="9"/>
        <v>0</v>
      </c>
      <c r="F52" s="12">
        <f t="shared" si="9"/>
        <v>0</v>
      </c>
      <c r="G52" s="12">
        <f t="shared" si="9"/>
        <v>0</v>
      </c>
      <c r="H52" s="12">
        <f t="shared" si="9"/>
        <v>0</v>
      </c>
      <c r="I52" s="12">
        <f t="shared" si="9"/>
        <v>0</v>
      </c>
      <c r="J52" s="12">
        <f t="shared" si="9"/>
        <v>0</v>
      </c>
      <c r="K52" s="12">
        <f t="shared" si="9"/>
        <v>0</v>
      </c>
      <c r="L52" s="12">
        <f t="shared" si="9"/>
        <v>0</v>
      </c>
      <c r="M52" s="12">
        <f t="shared" si="9"/>
        <v>0</v>
      </c>
      <c r="N52" s="12">
        <f t="shared" si="9"/>
        <v>0</v>
      </c>
      <c r="O52" s="12">
        <f t="shared" si="9"/>
        <v>0</v>
      </c>
    </row>
    <row r="53" spans="1:15">
      <c r="A53" t="s">
        <v>49</v>
      </c>
      <c r="C53" s="6">
        <f>C51*C52</f>
        <v>0</v>
      </c>
      <c r="D53" s="6">
        <f t="shared" ref="D53:O53" si="10">D51*D52</f>
        <v>0</v>
      </c>
      <c r="E53" s="6">
        <f t="shared" si="10"/>
        <v>0</v>
      </c>
      <c r="F53" s="6">
        <f t="shared" si="10"/>
        <v>0</v>
      </c>
      <c r="G53" s="6">
        <f t="shared" si="10"/>
        <v>0</v>
      </c>
      <c r="H53" s="6">
        <f t="shared" si="10"/>
        <v>0</v>
      </c>
      <c r="I53" s="6">
        <f t="shared" si="10"/>
        <v>0</v>
      </c>
      <c r="J53" s="6">
        <f t="shared" si="10"/>
        <v>0</v>
      </c>
      <c r="K53" s="6">
        <f t="shared" si="10"/>
        <v>0</v>
      </c>
      <c r="L53" s="6">
        <f t="shared" si="10"/>
        <v>0</v>
      </c>
      <c r="M53" s="6">
        <f t="shared" si="10"/>
        <v>0</v>
      </c>
      <c r="N53" s="6">
        <f t="shared" si="10"/>
        <v>0</v>
      </c>
      <c r="O53" s="6">
        <f t="shared" si="10"/>
        <v>0</v>
      </c>
    </row>
    <row r="54" spans="1:15">
      <c r="A54" t="s">
        <v>45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8">
      <c r="A55" t="s">
        <v>46</v>
      </c>
      <c r="C55" s="11">
        <f>C53-C54</f>
        <v>0</v>
      </c>
      <c r="D55" s="11">
        <f t="shared" ref="D55:O55" si="11">D53-D54</f>
        <v>0</v>
      </c>
      <c r="E55" s="11">
        <f t="shared" si="11"/>
        <v>0</v>
      </c>
      <c r="F55" s="11">
        <f t="shared" si="11"/>
        <v>0</v>
      </c>
      <c r="G55" s="11">
        <f t="shared" si="11"/>
        <v>0</v>
      </c>
      <c r="H55" s="11">
        <f t="shared" si="11"/>
        <v>0</v>
      </c>
      <c r="I55" s="11">
        <f t="shared" si="11"/>
        <v>0</v>
      </c>
      <c r="J55" s="11">
        <f t="shared" si="11"/>
        <v>0</v>
      </c>
      <c r="K55" s="11">
        <f t="shared" si="11"/>
        <v>0</v>
      </c>
      <c r="L55" s="11">
        <f t="shared" si="11"/>
        <v>0</v>
      </c>
      <c r="M55" s="11">
        <f t="shared" si="11"/>
        <v>0</v>
      </c>
      <c r="N55" s="11">
        <f t="shared" si="11"/>
        <v>0</v>
      </c>
      <c r="O55" s="11">
        <f t="shared" si="11"/>
        <v>0</v>
      </c>
    </row>
    <row r="56" spans="1:15">
      <c r="A56" t="s">
        <v>47</v>
      </c>
      <c r="C56" s="6">
        <f>C55*2</f>
        <v>0</v>
      </c>
      <c r="D56" s="6">
        <f t="shared" ref="D56:O56" si="12">D55*2</f>
        <v>0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0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</row>
    <row r="57" spans="1: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>
      <c r="A58" t="s">
        <v>50</v>
      </c>
      <c r="C58" s="6">
        <f>C22+C28+C34+C38+C48+C56</f>
        <v>0</v>
      </c>
      <c r="D58" s="6">
        <f t="shared" ref="D58:O58" si="13">D22+D28+D34+D38+D48+D56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</row>
    <row r="59" spans="1:15">
      <c r="C59" s="5"/>
    </row>
    <row r="60" spans="1:15">
      <c r="C60" s="5"/>
    </row>
    <row r="61" spans="1:15">
      <c r="C61" s="5"/>
    </row>
    <row r="62" spans="1:15">
      <c r="C62" s="5"/>
    </row>
    <row r="63" spans="1:15">
      <c r="C63" s="5"/>
    </row>
  </sheetData>
  <pageMargins left="0.7" right="0.7" top="0.75" bottom="0.75" header="0.3" footer="0.3"/>
  <pageSetup scale="58" orientation="landscape" r:id="rId1"/>
  <headerFooter>
    <oddHeader>&amp;LSlicing Pie&amp;RGrunt Fund Calculator</oddHeader>
    <oddFooter>&amp;Lby, Mike Moyer&amp;R&amp;A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63"/>
  <sheetViews>
    <sheetView showGridLines="0" zoomScaleNormal="100" workbookViewId="0">
      <selection activeCell="N12" sqref="N12"/>
    </sheetView>
  </sheetViews>
  <sheetFormatPr baseColWidth="10" defaultColWidth="8.83203125" defaultRowHeight="15"/>
  <cols>
    <col min="1" max="1" width="24.5" customWidth="1"/>
    <col min="2" max="2" width="10.5" customWidth="1"/>
    <col min="3" max="12" width="11.1640625" customWidth="1"/>
    <col min="13" max="13" width="10.83203125" customWidth="1"/>
    <col min="14" max="14" width="9.83203125" customWidth="1"/>
    <col min="15" max="15" width="9.6640625" customWidth="1"/>
  </cols>
  <sheetData>
    <row r="1" spans="1:5" s="13" customFormat="1" ht="25">
      <c r="B1" s="14" t="s">
        <v>53</v>
      </c>
      <c r="E1" s="25" t="s">
        <v>12</v>
      </c>
    </row>
    <row r="2" spans="1:5">
      <c r="B2" s="2"/>
    </row>
    <row r="3" spans="1:5">
      <c r="A3" t="s">
        <v>13</v>
      </c>
      <c r="C3" s="24">
        <v>0</v>
      </c>
    </row>
    <row r="4" spans="1:5">
      <c r="C4" s="4"/>
    </row>
    <row r="5" spans="1:5">
      <c r="A5" s="2" t="s">
        <v>14</v>
      </c>
      <c r="C5" s="4"/>
    </row>
    <row r="6" spans="1:5">
      <c r="A6" t="s">
        <v>22</v>
      </c>
      <c r="C6" s="15">
        <v>0</v>
      </c>
    </row>
    <row r="7" spans="1:5">
      <c r="A7" t="s">
        <v>15</v>
      </c>
      <c r="C7" s="15">
        <v>0</v>
      </c>
    </row>
    <row r="8" spans="1:5">
      <c r="A8" t="s">
        <v>16</v>
      </c>
      <c r="C8" s="7">
        <f>C6-C7</f>
        <v>0</v>
      </c>
      <c r="E8" s="3" t="s">
        <v>24</v>
      </c>
    </row>
    <row r="9" spans="1:5">
      <c r="A9" t="s">
        <v>17</v>
      </c>
      <c r="C9" s="8">
        <f>C8/2000</f>
        <v>0</v>
      </c>
      <c r="D9" s="10" t="s">
        <v>23</v>
      </c>
      <c r="E9" s="16"/>
    </row>
    <row r="10" spans="1:5">
      <c r="A10" t="s">
        <v>18</v>
      </c>
      <c r="C10" s="8">
        <f>C9*2</f>
        <v>0</v>
      </c>
      <c r="E10" s="8">
        <f>E9*2</f>
        <v>0</v>
      </c>
    </row>
    <row r="11" spans="1:5">
      <c r="A11" s="1" t="s">
        <v>19</v>
      </c>
      <c r="B11" s="1"/>
      <c r="C11" s="9">
        <f>C10</f>
        <v>0</v>
      </c>
      <c r="E11" s="9">
        <f>E10</f>
        <v>0</v>
      </c>
    </row>
    <row r="12" spans="1:5">
      <c r="A12" s="1"/>
      <c r="B12" s="1"/>
      <c r="C12" s="9"/>
      <c r="E12" s="9"/>
    </row>
    <row r="13" spans="1:5">
      <c r="A13" s="1" t="s">
        <v>48</v>
      </c>
      <c r="B13" s="1"/>
      <c r="C13" s="19">
        <v>0</v>
      </c>
      <c r="E13" s="9"/>
    </row>
    <row r="14" spans="1:5">
      <c r="A14" s="1"/>
      <c r="B14" s="1"/>
      <c r="C14" s="9"/>
      <c r="E14" s="9"/>
    </row>
    <row r="15" spans="1:5">
      <c r="A15" s="1"/>
      <c r="B15" s="1"/>
      <c r="C15" s="9"/>
      <c r="E15" s="9"/>
    </row>
    <row r="16" spans="1:5">
      <c r="C16" s="4"/>
    </row>
    <row r="17" spans="1:23" s="44" customFormat="1">
      <c r="A17" s="44" t="s">
        <v>65</v>
      </c>
      <c r="C17" s="50">
        <v>43009</v>
      </c>
      <c r="D17" s="50">
        <v>43040</v>
      </c>
      <c r="E17" s="50">
        <v>43070</v>
      </c>
      <c r="F17" s="50">
        <v>43101</v>
      </c>
      <c r="G17" s="50">
        <v>43132</v>
      </c>
      <c r="H17" s="50">
        <v>43160</v>
      </c>
      <c r="I17" s="50">
        <v>43191</v>
      </c>
      <c r="J17" s="50">
        <v>43221</v>
      </c>
      <c r="K17" s="50">
        <v>43252</v>
      </c>
      <c r="L17" s="50">
        <v>43282</v>
      </c>
      <c r="M17" s="50">
        <v>43313</v>
      </c>
      <c r="N17" s="50">
        <v>43344</v>
      </c>
      <c r="O17" s="50">
        <v>43374</v>
      </c>
      <c r="P17" s="50">
        <v>43405</v>
      </c>
      <c r="Q17" s="50">
        <v>43435</v>
      </c>
      <c r="R17" s="50">
        <v>43466</v>
      </c>
      <c r="S17" s="50">
        <v>43497</v>
      </c>
      <c r="T17" s="50">
        <v>43525</v>
      </c>
      <c r="U17" s="50">
        <v>43556</v>
      </c>
      <c r="V17" s="50">
        <v>43586</v>
      </c>
      <c r="W17" s="50">
        <v>43617</v>
      </c>
    </row>
    <row r="19" spans="1:23">
      <c r="A19" s="2" t="s">
        <v>4</v>
      </c>
    </row>
    <row r="20" spans="1:23">
      <c r="A20" t="s">
        <v>20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  <row r="21" spans="1:23" ht="18">
      <c r="A21" t="s">
        <v>21</v>
      </c>
      <c r="C21" s="11">
        <f>IF($C$11&gt;0,$C$11,$E$11)</f>
        <v>0</v>
      </c>
      <c r="D21" s="11">
        <f t="shared" ref="D21:O21" si="0">IF($C$11&gt;0,$C$11,$E$11)</f>
        <v>0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</row>
    <row r="22" spans="1:23">
      <c r="A22" t="s">
        <v>28</v>
      </c>
      <c r="C22" s="6">
        <f>C20*C21</f>
        <v>0</v>
      </c>
      <c r="D22" s="6">
        <f t="shared" ref="D22:O22" si="1">D20*D21</f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</row>
    <row r="23" spans="1:23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3">
      <c r="A24" s="2" t="s">
        <v>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3">
      <c r="A25" t="s">
        <v>25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1:23" ht="18">
      <c r="A26" t="s">
        <v>26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</row>
    <row r="27" spans="1:23" ht="18">
      <c r="A27" t="s">
        <v>27</v>
      </c>
      <c r="C27" s="11">
        <f>C25+C26</f>
        <v>0</v>
      </c>
      <c r="D27" s="11">
        <f t="shared" ref="D27:O27" si="2">D25+D26</f>
        <v>0</v>
      </c>
      <c r="E27" s="11">
        <f t="shared" si="2"/>
        <v>0</v>
      </c>
      <c r="F27" s="11">
        <f t="shared" si="2"/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</row>
    <row r="28" spans="1:23">
      <c r="A28" t="s">
        <v>29</v>
      </c>
      <c r="C28" s="6">
        <f>C27*4</f>
        <v>0</v>
      </c>
      <c r="D28" s="6">
        <f t="shared" ref="D28:O28" si="3">D27*4</f>
        <v>0</v>
      </c>
      <c r="E28" s="6">
        <f t="shared" si="3"/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</row>
    <row r="29" spans="1:23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3">
      <c r="A30" t="s">
        <v>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3">
      <c r="A31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23">
      <c r="A32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8">
      <c r="A33" t="s">
        <v>32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23">
        <v>0</v>
      </c>
      <c r="M33" s="18">
        <v>0</v>
      </c>
      <c r="N33" s="18">
        <v>0</v>
      </c>
      <c r="O33" s="18">
        <v>0</v>
      </c>
    </row>
    <row r="34" spans="1:15">
      <c r="A34" t="s">
        <v>33</v>
      </c>
      <c r="C34" s="6">
        <f>(C31*4)+C32+C33</f>
        <v>0</v>
      </c>
      <c r="D34" s="6">
        <f t="shared" ref="D34:O34" si="4">(D31*4)+D32+D33</f>
        <v>0</v>
      </c>
      <c r="E34" s="6">
        <f t="shared" si="4"/>
        <v>0</v>
      </c>
      <c r="F34" s="6">
        <f t="shared" si="4"/>
        <v>0</v>
      </c>
      <c r="G34" s="6">
        <f t="shared" si="4"/>
        <v>0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6">
        <f t="shared" si="4"/>
        <v>0</v>
      </c>
    </row>
    <row r="35" spans="1: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t="s">
        <v>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8">
      <c r="A37" t="s">
        <v>34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1:15">
      <c r="A38" t="s">
        <v>41</v>
      </c>
      <c r="C38" s="6">
        <f>C37</f>
        <v>0</v>
      </c>
      <c r="D38" s="6">
        <f t="shared" ref="D38:O38" si="5">D37</f>
        <v>0</v>
      </c>
      <c r="E38" s="6">
        <f t="shared" si="5"/>
        <v>0</v>
      </c>
      <c r="F38" s="6">
        <f t="shared" si="5"/>
        <v>0</v>
      </c>
      <c r="G38" s="6">
        <f t="shared" si="5"/>
        <v>0</v>
      </c>
      <c r="H38" s="6">
        <f t="shared" si="5"/>
        <v>0</v>
      </c>
      <c r="I38" s="6">
        <f t="shared" si="5"/>
        <v>0</v>
      </c>
      <c r="J38" s="6">
        <f t="shared" si="5"/>
        <v>0</v>
      </c>
      <c r="K38" s="6">
        <f t="shared" si="5"/>
        <v>0</v>
      </c>
      <c r="L38" s="6">
        <f t="shared" si="5"/>
        <v>0</v>
      </c>
      <c r="M38" s="6">
        <f t="shared" si="5"/>
        <v>0</v>
      </c>
      <c r="N38" s="6">
        <f t="shared" si="5"/>
        <v>0</v>
      </c>
      <c r="O38" s="6">
        <f t="shared" si="5"/>
        <v>0</v>
      </c>
    </row>
    <row r="39" spans="1: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t="s">
        <v>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A41" t="s">
        <v>35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</row>
    <row r="42" spans="1:15">
      <c r="A42" t="s">
        <v>21</v>
      </c>
      <c r="C42" s="6">
        <f>$C$11</f>
        <v>0</v>
      </c>
      <c r="D42" s="6">
        <f t="shared" ref="D42:O42" si="6">$C$11</f>
        <v>0</v>
      </c>
      <c r="E42" s="6">
        <f t="shared" si="6"/>
        <v>0</v>
      </c>
      <c r="F42" s="6">
        <f t="shared" si="6"/>
        <v>0</v>
      </c>
      <c r="G42" s="6">
        <f t="shared" si="6"/>
        <v>0</v>
      </c>
      <c r="H42" s="6">
        <f t="shared" si="6"/>
        <v>0</v>
      </c>
      <c r="I42" s="6">
        <f t="shared" si="6"/>
        <v>0</v>
      </c>
      <c r="J42" s="6">
        <f t="shared" si="6"/>
        <v>0</v>
      </c>
      <c r="K42" s="6">
        <f t="shared" si="6"/>
        <v>0</v>
      </c>
      <c r="L42" s="6">
        <f t="shared" si="6"/>
        <v>0</v>
      </c>
      <c r="M42" s="6">
        <f t="shared" si="6"/>
        <v>0</v>
      </c>
      <c r="N42" s="6">
        <f t="shared" si="6"/>
        <v>0</v>
      </c>
      <c r="O42" s="6">
        <f t="shared" si="6"/>
        <v>0</v>
      </c>
    </row>
    <row r="43" spans="1:15">
      <c r="A43" t="s">
        <v>36</v>
      </c>
      <c r="C43" s="6">
        <f>C41*C42</f>
        <v>0</v>
      </c>
      <c r="D43" s="6">
        <f t="shared" ref="D43:O43" si="7">D41*D42</f>
        <v>0</v>
      </c>
      <c r="E43" s="6">
        <f t="shared" si="7"/>
        <v>0</v>
      </c>
      <c r="F43" s="6">
        <f t="shared" si="7"/>
        <v>0</v>
      </c>
      <c r="G43" s="6">
        <f t="shared" si="7"/>
        <v>0</v>
      </c>
      <c r="H43" s="6">
        <f t="shared" si="7"/>
        <v>0</v>
      </c>
      <c r="I43" s="6">
        <f t="shared" si="7"/>
        <v>0</v>
      </c>
      <c r="J43" s="6">
        <f t="shared" si="7"/>
        <v>0</v>
      </c>
      <c r="K43" s="6">
        <f t="shared" si="7"/>
        <v>0</v>
      </c>
      <c r="L43" s="6">
        <f t="shared" si="7"/>
        <v>0</v>
      </c>
      <c r="M43" s="6">
        <f t="shared" si="7"/>
        <v>0</v>
      </c>
      <c r="N43" s="6">
        <f t="shared" si="7"/>
        <v>0</v>
      </c>
      <c r="O43" s="6">
        <f t="shared" si="7"/>
        <v>0</v>
      </c>
    </row>
    <row r="44" spans="1:15">
      <c r="A44" t="s">
        <v>37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>
      <c r="A45" t="s">
        <v>38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>
      <c r="A46" t="s">
        <v>39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8">
      <c r="A47" t="s">
        <v>40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>
      <c r="A48" t="s">
        <v>42</v>
      </c>
      <c r="C48" s="6">
        <f>C43+C44+C45+C46+(2*C47)</f>
        <v>0</v>
      </c>
      <c r="D48" s="6">
        <f t="shared" ref="D48:O48" si="8">D43+D44+D45+D46+(2*D47)</f>
        <v>0</v>
      </c>
      <c r="E48" s="6">
        <f t="shared" si="8"/>
        <v>0</v>
      </c>
      <c r="F48" s="6">
        <f t="shared" si="8"/>
        <v>0</v>
      </c>
      <c r="G48" s="6">
        <f t="shared" si="8"/>
        <v>0</v>
      </c>
      <c r="H48" s="6">
        <f t="shared" si="8"/>
        <v>0</v>
      </c>
      <c r="I48" s="6">
        <f t="shared" si="8"/>
        <v>0</v>
      </c>
      <c r="J48" s="6">
        <f t="shared" si="8"/>
        <v>0</v>
      </c>
      <c r="K48" s="6">
        <f t="shared" si="8"/>
        <v>0</v>
      </c>
      <c r="L48" s="6">
        <f t="shared" si="8"/>
        <v>0</v>
      </c>
      <c r="M48" s="6">
        <f t="shared" si="8"/>
        <v>0</v>
      </c>
      <c r="N48" s="6">
        <f t="shared" si="8"/>
        <v>0</v>
      </c>
      <c r="O48" s="6">
        <f t="shared" si="8"/>
        <v>0</v>
      </c>
    </row>
    <row r="49" spans="1: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>
      <c r="A50" t="s">
        <v>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>
      <c r="A51" t="s">
        <v>43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>
      <c r="A52" t="s">
        <v>44</v>
      </c>
      <c r="C52" s="12">
        <f>$C$13</f>
        <v>0</v>
      </c>
      <c r="D52" s="12">
        <f t="shared" ref="D52:O52" si="9">$C$13</f>
        <v>0</v>
      </c>
      <c r="E52" s="12">
        <f t="shared" si="9"/>
        <v>0</v>
      </c>
      <c r="F52" s="12">
        <f t="shared" si="9"/>
        <v>0</v>
      </c>
      <c r="G52" s="12">
        <f t="shared" si="9"/>
        <v>0</v>
      </c>
      <c r="H52" s="12">
        <f t="shared" si="9"/>
        <v>0</v>
      </c>
      <c r="I52" s="12">
        <f t="shared" si="9"/>
        <v>0</v>
      </c>
      <c r="J52" s="12">
        <f t="shared" si="9"/>
        <v>0</v>
      </c>
      <c r="K52" s="12">
        <f t="shared" si="9"/>
        <v>0</v>
      </c>
      <c r="L52" s="12">
        <f t="shared" si="9"/>
        <v>0</v>
      </c>
      <c r="M52" s="12">
        <f t="shared" si="9"/>
        <v>0</v>
      </c>
      <c r="N52" s="12">
        <f t="shared" si="9"/>
        <v>0</v>
      </c>
      <c r="O52" s="12">
        <f t="shared" si="9"/>
        <v>0</v>
      </c>
    </row>
    <row r="53" spans="1:15">
      <c r="A53" t="s">
        <v>49</v>
      </c>
      <c r="C53" s="6">
        <f>C51*C52</f>
        <v>0</v>
      </c>
      <c r="D53" s="6">
        <f t="shared" ref="D53:O53" si="10">D51*D52</f>
        <v>0</v>
      </c>
      <c r="E53" s="6">
        <f t="shared" si="10"/>
        <v>0</v>
      </c>
      <c r="F53" s="6">
        <f t="shared" si="10"/>
        <v>0</v>
      </c>
      <c r="G53" s="6">
        <f t="shared" si="10"/>
        <v>0</v>
      </c>
      <c r="H53" s="6">
        <f t="shared" si="10"/>
        <v>0</v>
      </c>
      <c r="I53" s="6">
        <f t="shared" si="10"/>
        <v>0</v>
      </c>
      <c r="J53" s="6">
        <f t="shared" si="10"/>
        <v>0</v>
      </c>
      <c r="K53" s="6">
        <f t="shared" si="10"/>
        <v>0</v>
      </c>
      <c r="L53" s="6">
        <f t="shared" si="10"/>
        <v>0</v>
      </c>
      <c r="M53" s="6">
        <f t="shared" si="10"/>
        <v>0</v>
      </c>
      <c r="N53" s="6">
        <f t="shared" si="10"/>
        <v>0</v>
      </c>
      <c r="O53" s="6">
        <f t="shared" si="10"/>
        <v>0</v>
      </c>
    </row>
    <row r="54" spans="1:15">
      <c r="A54" t="s">
        <v>45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8">
      <c r="A55" t="s">
        <v>46</v>
      </c>
      <c r="C55" s="11">
        <f>C53-C54</f>
        <v>0</v>
      </c>
      <c r="D55" s="11">
        <f t="shared" ref="D55:O55" si="11">D53-D54</f>
        <v>0</v>
      </c>
      <c r="E55" s="11">
        <f t="shared" si="11"/>
        <v>0</v>
      </c>
      <c r="F55" s="11">
        <f t="shared" si="11"/>
        <v>0</v>
      </c>
      <c r="G55" s="11">
        <f t="shared" si="11"/>
        <v>0</v>
      </c>
      <c r="H55" s="11">
        <f t="shared" si="11"/>
        <v>0</v>
      </c>
      <c r="I55" s="11">
        <f t="shared" si="11"/>
        <v>0</v>
      </c>
      <c r="J55" s="11">
        <f t="shared" si="11"/>
        <v>0</v>
      </c>
      <c r="K55" s="11">
        <f t="shared" si="11"/>
        <v>0</v>
      </c>
      <c r="L55" s="11">
        <f t="shared" si="11"/>
        <v>0</v>
      </c>
      <c r="M55" s="11">
        <f t="shared" si="11"/>
        <v>0</v>
      </c>
      <c r="N55" s="11">
        <f t="shared" si="11"/>
        <v>0</v>
      </c>
      <c r="O55" s="11">
        <f t="shared" si="11"/>
        <v>0</v>
      </c>
    </row>
    <row r="56" spans="1:15">
      <c r="A56" t="s">
        <v>47</v>
      </c>
      <c r="C56" s="6">
        <f>C55*2</f>
        <v>0</v>
      </c>
      <c r="D56" s="6">
        <f t="shared" ref="D56:O56" si="12">D55*2</f>
        <v>0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0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</row>
    <row r="57" spans="1: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>
      <c r="A58" t="s">
        <v>50</v>
      </c>
      <c r="C58" s="6">
        <f>C22+C28+C34+C38+C48+C56</f>
        <v>0</v>
      </c>
      <c r="D58" s="6">
        <f t="shared" ref="D58:O58" si="13">D22+D28+D34+D38+D48+D56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</row>
    <row r="59" spans="1:15">
      <c r="C59" s="5"/>
    </row>
    <row r="60" spans="1:15">
      <c r="C60" s="5"/>
    </row>
    <row r="61" spans="1:15">
      <c r="C61" s="5"/>
    </row>
    <row r="62" spans="1:15">
      <c r="C62" s="5"/>
    </row>
    <row r="63" spans="1:15">
      <c r="C63" s="5"/>
    </row>
  </sheetData>
  <pageMargins left="0.7" right="0.7" top="0.75" bottom="0.75" header="0.3" footer="0.3"/>
  <pageSetup scale="58" orientation="landscape" r:id="rId1"/>
  <headerFooter>
    <oddHeader>&amp;LSlicing Pie&amp;RGrunt Fund Calculator</oddHeader>
    <oddFooter>&amp;Lby, Mike Moyer&amp;R&amp;A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3"/>
  <sheetViews>
    <sheetView showGridLines="0" zoomScale="70" zoomScaleNormal="70" workbookViewId="0">
      <selection activeCell="L15" sqref="L15"/>
    </sheetView>
  </sheetViews>
  <sheetFormatPr baseColWidth="10" defaultColWidth="8.83203125" defaultRowHeight="15"/>
  <cols>
    <col min="1" max="1" width="22.1640625" customWidth="1"/>
  </cols>
  <sheetData>
    <row r="1" spans="1:2" s="13" customFormat="1" ht="25">
      <c r="B1" s="14" t="s">
        <v>62</v>
      </c>
    </row>
    <row r="2" spans="1:2">
      <c r="A2" t="str">
        <f>'The Grunt Fund'!A2</f>
        <v>Seeds of Change</v>
      </c>
    </row>
    <row r="33" spans="12:12">
      <c r="L33" s="22"/>
    </row>
  </sheetData>
  <pageMargins left="0.7" right="0.7" top="0.75" bottom="0.75" header="0.3" footer="0.3"/>
  <pageSetup orientation="landscape" r:id="rId1"/>
  <headerFooter>
    <oddHeader>&amp;LSlicing Pie&amp;RGrunt Fund Calculator</oddHeader>
    <oddFooter>&amp;Lby, Mike Moyer&amp;R&amp;A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S63"/>
  <sheetViews>
    <sheetView showGridLines="0" zoomScaleNormal="100" workbookViewId="0">
      <selection activeCell="E1" sqref="E1"/>
    </sheetView>
  </sheetViews>
  <sheetFormatPr baseColWidth="10" defaultColWidth="9.1640625" defaultRowHeight="15"/>
  <cols>
    <col min="1" max="1" width="24.5" style="29" customWidth="1"/>
    <col min="2" max="2" width="10.5" style="29" customWidth="1"/>
    <col min="3" max="3" width="13.6640625" style="29" bestFit="1" customWidth="1"/>
    <col min="4" max="9" width="11.1640625" style="29" customWidth="1"/>
    <col min="10" max="10" width="12" style="29" bestFit="1" customWidth="1"/>
    <col min="11" max="12" width="11.1640625" style="29" customWidth="1"/>
    <col min="13" max="13" width="10.83203125" style="29" customWidth="1"/>
    <col min="14" max="14" width="9.83203125" style="29" customWidth="1"/>
    <col min="15" max="15" width="9.6640625" style="29" customWidth="1"/>
    <col min="16" max="19" width="11" style="29" bestFit="1" customWidth="1"/>
    <col min="20" max="20" width="12" style="29" bestFit="1" customWidth="1"/>
    <col min="21" max="23" width="11" style="29" bestFit="1" customWidth="1"/>
    <col min="24" max="16384" width="9.1640625" style="29"/>
  </cols>
  <sheetData>
    <row r="1" spans="1:201" s="26" customFormat="1" ht="25">
      <c r="B1" s="27" t="s">
        <v>11</v>
      </c>
      <c r="E1" s="33" t="s">
        <v>66</v>
      </c>
    </row>
    <row r="2" spans="1:201">
      <c r="B2" s="34"/>
    </row>
    <row r="3" spans="1:201">
      <c r="A3" s="29" t="s">
        <v>13</v>
      </c>
      <c r="C3" s="46">
        <v>43009</v>
      </c>
    </row>
    <row r="5" spans="1:201">
      <c r="A5" s="34" t="s">
        <v>14</v>
      </c>
    </row>
    <row r="6" spans="1:201">
      <c r="A6" s="29" t="s">
        <v>22</v>
      </c>
      <c r="C6" s="35">
        <v>30000</v>
      </c>
    </row>
    <row r="7" spans="1:201">
      <c r="A7" s="29" t="s">
        <v>15</v>
      </c>
      <c r="C7" s="35">
        <v>0</v>
      </c>
    </row>
    <row r="8" spans="1:201">
      <c r="A8" s="29" t="s">
        <v>16</v>
      </c>
      <c r="C8" s="29">
        <f>C6-C7</f>
        <v>30000</v>
      </c>
      <c r="E8" s="36" t="s">
        <v>24</v>
      </c>
    </row>
    <row r="9" spans="1:201">
      <c r="A9" s="29" t="s">
        <v>17</v>
      </c>
      <c r="C9" s="29">
        <f>C8/2000</f>
        <v>15</v>
      </c>
      <c r="D9" s="37" t="s">
        <v>23</v>
      </c>
      <c r="E9" s="35"/>
    </row>
    <row r="10" spans="1:201">
      <c r="A10" s="29" t="s">
        <v>18</v>
      </c>
      <c r="C10" s="29">
        <f>C9*2</f>
        <v>30</v>
      </c>
      <c r="E10" s="29">
        <f>E9*2</f>
        <v>0</v>
      </c>
    </row>
    <row r="11" spans="1:201">
      <c r="A11" s="38" t="s">
        <v>19</v>
      </c>
      <c r="B11" s="38"/>
      <c r="C11" s="38">
        <f>C10</f>
        <v>30</v>
      </c>
      <c r="E11" s="38">
        <f>E10</f>
        <v>0</v>
      </c>
    </row>
    <row r="12" spans="1:201">
      <c r="A12" s="38"/>
      <c r="B12" s="38"/>
      <c r="C12" s="38"/>
      <c r="E12" s="38"/>
    </row>
    <row r="13" spans="1:201">
      <c r="A13" s="38" t="s">
        <v>48</v>
      </c>
      <c r="B13" s="38"/>
      <c r="C13" s="47">
        <v>0.1</v>
      </c>
      <c r="E13" s="38"/>
    </row>
    <row r="14" spans="1:201">
      <c r="A14" s="38"/>
      <c r="B14" s="38"/>
      <c r="C14" s="38"/>
      <c r="E14" s="38"/>
    </row>
    <row r="15" spans="1:201">
      <c r="A15" s="38"/>
      <c r="B15" s="38"/>
      <c r="C15" s="38"/>
      <c r="E15" s="38"/>
      <c r="G15" s="38"/>
      <c r="I15" s="38"/>
      <c r="K15" s="38"/>
      <c r="M15" s="38"/>
      <c r="O15" s="38"/>
      <c r="Q15" s="38"/>
      <c r="S15" s="38"/>
      <c r="U15" s="38"/>
      <c r="W15" s="38"/>
      <c r="Y15" s="38"/>
      <c r="AA15" s="38"/>
      <c r="AC15" s="38"/>
      <c r="AE15" s="38"/>
      <c r="AG15" s="38"/>
      <c r="AI15" s="38"/>
      <c r="AK15" s="38"/>
      <c r="AM15" s="38"/>
      <c r="AO15" s="38"/>
      <c r="AQ15" s="38"/>
      <c r="AS15" s="38"/>
      <c r="AU15" s="38"/>
      <c r="AW15" s="38"/>
      <c r="AY15" s="38"/>
      <c r="BA15" s="38"/>
      <c r="BC15" s="38"/>
      <c r="BE15" s="38"/>
      <c r="BG15" s="38"/>
      <c r="BI15" s="38"/>
      <c r="BK15" s="38"/>
      <c r="BM15" s="38"/>
      <c r="BO15" s="38"/>
      <c r="BQ15" s="38"/>
      <c r="BS15" s="38"/>
      <c r="BU15" s="38"/>
      <c r="BW15" s="38"/>
      <c r="BY15" s="38"/>
      <c r="CA15" s="38"/>
      <c r="CC15" s="38"/>
      <c r="CE15" s="38"/>
      <c r="CG15" s="38"/>
      <c r="CI15" s="38"/>
      <c r="CK15" s="38"/>
      <c r="CM15" s="38"/>
      <c r="CO15" s="38"/>
      <c r="CQ15" s="38"/>
      <c r="CS15" s="38"/>
      <c r="CU15" s="38"/>
      <c r="CW15" s="38"/>
      <c r="CY15" s="38"/>
      <c r="DA15" s="38"/>
      <c r="DC15" s="38"/>
      <c r="DE15" s="38"/>
      <c r="DG15" s="38"/>
      <c r="DI15" s="38"/>
      <c r="DK15" s="38"/>
      <c r="DM15" s="38"/>
      <c r="DO15" s="38"/>
      <c r="DQ15" s="38"/>
      <c r="DS15" s="38"/>
      <c r="DU15" s="38"/>
      <c r="DW15" s="38"/>
      <c r="DY15" s="38"/>
      <c r="EA15" s="38"/>
      <c r="EC15" s="38"/>
      <c r="EE15" s="38"/>
      <c r="EG15" s="38"/>
      <c r="EI15" s="38"/>
      <c r="EK15" s="38"/>
      <c r="EM15" s="38"/>
      <c r="EO15" s="38"/>
      <c r="EQ15" s="38"/>
      <c r="ES15" s="38"/>
      <c r="EU15" s="38"/>
      <c r="EW15" s="38"/>
      <c r="EY15" s="38"/>
      <c r="FA15" s="38"/>
      <c r="FC15" s="38"/>
      <c r="FE15" s="38"/>
      <c r="FG15" s="38"/>
      <c r="FI15" s="38"/>
      <c r="FK15" s="38"/>
      <c r="FM15" s="38"/>
      <c r="FO15" s="38"/>
      <c r="FQ15" s="38"/>
      <c r="FS15" s="38"/>
      <c r="FU15" s="38"/>
      <c r="FW15" s="38"/>
      <c r="FY15" s="38"/>
      <c r="GA15" s="38"/>
      <c r="GC15" s="38"/>
      <c r="GE15" s="38"/>
      <c r="GG15" s="38"/>
      <c r="GI15" s="38"/>
      <c r="GK15" s="38"/>
      <c r="GM15" s="38"/>
      <c r="GO15" s="38"/>
      <c r="GQ15" s="38"/>
      <c r="GS15" s="38"/>
    </row>
    <row r="17" spans="1:23" s="44" customFormat="1">
      <c r="A17" s="44" t="s">
        <v>65</v>
      </c>
      <c r="C17" s="50">
        <v>43009</v>
      </c>
      <c r="D17" s="50">
        <v>43040</v>
      </c>
      <c r="E17" s="50">
        <v>43070</v>
      </c>
      <c r="F17" s="50">
        <v>43101</v>
      </c>
      <c r="G17" s="50">
        <v>43132</v>
      </c>
      <c r="H17" s="50">
        <v>43160</v>
      </c>
      <c r="I17" s="50">
        <v>43191</v>
      </c>
      <c r="J17" s="50">
        <v>43221</v>
      </c>
      <c r="K17" s="50">
        <v>43252</v>
      </c>
      <c r="L17" s="50">
        <v>43282</v>
      </c>
      <c r="M17" s="50">
        <v>43313</v>
      </c>
      <c r="N17" s="50">
        <v>43344</v>
      </c>
      <c r="O17" s="50">
        <v>43374</v>
      </c>
      <c r="P17" s="50">
        <v>43405</v>
      </c>
      <c r="Q17" s="50">
        <v>43435</v>
      </c>
      <c r="R17" s="50">
        <v>43466</v>
      </c>
      <c r="S17" s="50">
        <v>43497</v>
      </c>
      <c r="T17" s="50">
        <v>43525</v>
      </c>
      <c r="U17" s="50">
        <v>43556</v>
      </c>
      <c r="V17" s="50">
        <v>43586</v>
      </c>
      <c r="W17" s="50">
        <v>43617</v>
      </c>
    </row>
    <row r="19" spans="1:23">
      <c r="A19" s="34" t="s">
        <v>4</v>
      </c>
    </row>
    <row r="20" spans="1:23" s="48" customFormat="1">
      <c r="A20" s="48" t="s">
        <v>20</v>
      </c>
      <c r="C20" s="49">
        <v>40</v>
      </c>
      <c r="D20" s="49">
        <v>40</v>
      </c>
      <c r="E20" s="49">
        <v>40</v>
      </c>
      <c r="F20" s="49">
        <v>40</v>
      </c>
      <c r="G20" s="49">
        <v>40</v>
      </c>
      <c r="H20" s="49">
        <v>40</v>
      </c>
      <c r="I20" s="49">
        <v>40</v>
      </c>
      <c r="J20" s="49">
        <v>40</v>
      </c>
      <c r="K20" s="49">
        <v>40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1:23" ht="18">
      <c r="A21" s="29" t="s">
        <v>21</v>
      </c>
      <c r="C21" s="40">
        <f>IF($C$11&gt;0,$C$11,$E$11)</f>
        <v>30</v>
      </c>
      <c r="D21" s="40">
        <f t="shared" ref="D21:W21" si="0">IF($C$11&gt;0,$C$11,$E$11)</f>
        <v>30</v>
      </c>
      <c r="E21" s="40">
        <f t="shared" si="0"/>
        <v>30</v>
      </c>
      <c r="F21" s="40">
        <f t="shared" si="0"/>
        <v>30</v>
      </c>
      <c r="G21" s="40">
        <f t="shared" si="0"/>
        <v>30</v>
      </c>
      <c r="H21" s="40">
        <f t="shared" si="0"/>
        <v>30</v>
      </c>
      <c r="I21" s="40">
        <f t="shared" si="0"/>
        <v>30</v>
      </c>
      <c r="J21" s="40">
        <f t="shared" si="0"/>
        <v>30</v>
      </c>
      <c r="K21" s="40">
        <f t="shared" si="0"/>
        <v>30</v>
      </c>
      <c r="L21" s="40">
        <f t="shared" si="0"/>
        <v>30</v>
      </c>
      <c r="M21" s="40">
        <f t="shared" si="0"/>
        <v>30</v>
      </c>
      <c r="N21" s="40">
        <f t="shared" si="0"/>
        <v>30</v>
      </c>
      <c r="O21" s="40">
        <f t="shared" si="0"/>
        <v>30</v>
      </c>
      <c r="P21" s="40">
        <f t="shared" si="0"/>
        <v>30</v>
      </c>
      <c r="Q21" s="40">
        <f t="shared" si="0"/>
        <v>30</v>
      </c>
      <c r="R21" s="40">
        <f t="shared" si="0"/>
        <v>30</v>
      </c>
      <c r="S21" s="40">
        <f t="shared" si="0"/>
        <v>30</v>
      </c>
      <c r="T21" s="40">
        <f t="shared" si="0"/>
        <v>30</v>
      </c>
      <c r="U21" s="40">
        <f t="shared" si="0"/>
        <v>30</v>
      </c>
      <c r="V21" s="40">
        <f t="shared" si="0"/>
        <v>30</v>
      </c>
      <c r="W21" s="40">
        <f t="shared" si="0"/>
        <v>30</v>
      </c>
    </row>
    <row r="22" spans="1:23">
      <c r="A22" s="29" t="s">
        <v>28</v>
      </c>
      <c r="C22" s="41">
        <f>C20*C21</f>
        <v>1200</v>
      </c>
      <c r="D22" s="41">
        <f t="shared" ref="D22:O22" si="1">D20*D21</f>
        <v>1200</v>
      </c>
      <c r="E22" s="41">
        <f t="shared" si="1"/>
        <v>1200</v>
      </c>
      <c r="F22" s="41">
        <f t="shared" si="1"/>
        <v>1200</v>
      </c>
      <c r="G22" s="41">
        <f t="shared" si="1"/>
        <v>1200</v>
      </c>
      <c r="H22" s="41">
        <f t="shared" si="1"/>
        <v>1200</v>
      </c>
      <c r="I22" s="41">
        <f t="shared" si="1"/>
        <v>1200</v>
      </c>
      <c r="J22" s="41">
        <f t="shared" si="1"/>
        <v>1200</v>
      </c>
      <c r="K22" s="41">
        <f t="shared" si="1"/>
        <v>1200</v>
      </c>
      <c r="L22" s="41">
        <f t="shared" si="1"/>
        <v>0</v>
      </c>
      <c r="M22" s="41">
        <f t="shared" si="1"/>
        <v>0</v>
      </c>
      <c r="N22" s="41">
        <f t="shared" si="1"/>
        <v>0</v>
      </c>
      <c r="O22" s="41">
        <f t="shared" si="1"/>
        <v>0</v>
      </c>
      <c r="P22" s="41">
        <f t="shared" ref="P22" si="2">P20*P21</f>
        <v>0</v>
      </c>
      <c r="Q22" s="41">
        <f t="shared" ref="Q22:W22" si="3">Q20*Q21</f>
        <v>0</v>
      </c>
      <c r="R22" s="41">
        <f t="shared" si="3"/>
        <v>0</v>
      </c>
      <c r="S22" s="41">
        <f t="shared" si="3"/>
        <v>0</v>
      </c>
      <c r="T22" s="41">
        <f t="shared" si="3"/>
        <v>0</v>
      </c>
      <c r="U22" s="41">
        <f t="shared" si="3"/>
        <v>0</v>
      </c>
      <c r="V22" s="41">
        <f t="shared" si="3"/>
        <v>0</v>
      </c>
      <c r="W22" s="41">
        <f t="shared" si="3"/>
        <v>0</v>
      </c>
    </row>
    <row r="23" spans="1:23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>
      <c r="A24" s="34" t="s">
        <v>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>
      <c r="A25" s="29" t="s">
        <v>25</v>
      </c>
      <c r="C25" s="35"/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</row>
    <row r="26" spans="1:23" ht="18">
      <c r="A26" s="29" t="s">
        <v>26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</row>
    <row r="27" spans="1:23" ht="18">
      <c r="A27" s="29" t="s">
        <v>27</v>
      </c>
      <c r="C27" s="40">
        <f>C25+C26</f>
        <v>0</v>
      </c>
      <c r="D27" s="40">
        <f t="shared" ref="D27:O27" si="4">D25+D26</f>
        <v>0</v>
      </c>
      <c r="E27" s="40">
        <f t="shared" si="4"/>
        <v>0</v>
      </c>
      <c r="F27" s="40">
        <f t="shared" si="4"/>
        <v>0</v>
      </c>
      <c r="G27" s="40">
        <f t="shared" si="4"/>
        <v>0</v>
      </c>
      <c r="H27" s="40">
        <f t="shared" si="4"/>
        <v>0</v>
      </c>
      <c r="I27" s="40">
        <f t="shared" si="4"/>
        <v>0</v>
      </c>
      <c r="J27" s="40">
        <f t="shared" si="4"/>
        <v>0</v>
      </c>
      <c r="K27" s="40">
        <f t="shared" si="4"/>
        <v>0</v>
      </c>
      <c r="L27" s="40">
        <f t="shared" si="4"/>
        <v>0</v>
      </c>
      <c r="M27" s="40">
        <f t="shared" si="4"/>
        <v>0</v>
      </c>
      <c r="N27" s="40">
        <f t="shared" si="4"/>
        <v>0</v>
      </c>
      <c r="O27" s="40">
        <f t="shared" si="4"/>
        <v>0</v>
      </c>
      <c r="P27" s="40">
        <f t="shared" ref="P27" si="5">P25+P26</f>
        <v>0</v>
      </c>
      <c r="Q27" s="40">
        <f t="shared" ref="Q27:W27" si="6">Q25+Q26</f>
        <v>0</v>
      </c>
      <c r="R27" s="40">
        <f t="shared" si="6"/>
        <v>0</v>
      </c>
      <c r="S27" s="40">
        <f t="shared" si="6"/>
        <v>0</v>
      </c>
      <c r="T27" s="40">
        <f t="shared" si="6"/>
        <v>0</v>
      </c>
      <c r="U27" s="40">
        <f t="shared" si="6"/>
        <v>0</v>
      </c>
      <c r="V27" s="40">
        <f t="shared" si="6"/>
        <v>0</v>
      </c>
      <c r="W27" s="40">
        <f t="shared" si="6"/>
        <v>0</v>
      </c>
    </row>
    <row r="28" spans="1:23">
      <c r="A28" s="29" t="s">
        <v>29</v>
      </c>
      <c r="C28" s="41">
        <f>C27*4</f>
        <v>0</v>
      </c>
      <c r="D28" s="41">
        <f t="shared" ref="D28:O28" si="7">D27*4</f>
        <v>0</v>
      </c>
      <c r="E28" s="41">
        <f t="shared" si="7"/>
        <v>0</v>
      </c>
      <c r="F28" s="41">
        <f t="shared" si="7"/>
        <v>0</v>
      </c>
      <c r="G28" s="41">
        <f t="shared" si="7"/>
        <v>0</v>
      </c>
      <c r="H28" s="41">
        <f t="shared" si="7"/>
        <v>0</v>
      </c>
      <c r="I28" s="41">
        <f t="shared" si="7"/>
        <v>0</v>
      </c>
      <c r="J28" s="41">
        <f t="shared" si="7"/>
        <v>0</v>
      </c>
      <c r="K28" s="41">
        <f t="shared" si="7"/>
        <v>0</v>
      </c>
      <c r="L28" s="41">
        <f t="shared" si="7"/>
        <v>0</v>
      </c>
      <c r="M28" s="41">
        <f t="shared" si="7"/>
        <v>0</v>
      </c>
      <c r="N28" s="41">
        <f t="shared" si="7"/>
        <v>0</v>
      </c>
      <c r="O28" s="41">
        <f t="shared" si="7"/>
        <v>0</v>
      </c>
      <c r="P28" s="41">
        <f t="shared" ref="P28" si="8">P27*4</f>
        <v>0</v>
      </c>
      <c r="Q28" s="41">
        <f t="shared" ref="Q28:W28" si="9">Q27*4</f>
        <v>0</v>
      </c>
      <c r="R28" s="41">
        <f t="shared" si="9"/>
        <v>0</v>
      </c>
      <c r="S28" s="41">
        <f t="shared" si="9"/>
        <v>0</v>
      </c>
      <c r="T28" s="41">
        <f t="shared" si="9"/>
        <v>0</v>
      </c>
      <c r="U28" s="41">
        <f t="shared" si="9"/>
        <v>0</v>
      </c>
      <c r="V28" s="41">
        <f t="shared" si="9"/>
        <v>0</v>
      </c>
      <c r="W28" s="41">
        <f t="shared" si="9"/>
        <v>0</v>
      </c>
    </row>
    <row r="29" spans="1:23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>
      <c r="A30" s="29" t="s">
        <v>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>
      <c r="A31" s="29" t="s">
        <v>30</v>
      </c>
      <c r="C31" s="35"/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</row>
    <row r="32" spans="1:23">
      <c r="A32" s="29" t="s">
        <v>31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</row>
    <row r="33" spans="1:23" ht="18">
      <c r="A33" s="29" t="s">
        <v>32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3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</row>
    <row r="34" spans="1:23">
      <c r="A34" s="29" t="s">
        <v>33</v>
      </c>
      <c r="C34" s="41">
        <f>(C31*4)+C32+C33</f>
        <v>0</v>
      </c>
      <c r="D34" s="41">
        <f t="shared" ref="D34:O34" si="10">(D31*4)+D32+D33</f>
        <v>0</v>
      </c>
      <c r="E34" s="41">
        <f t="shared" si="10"/>
        <v>0</v>
      </c>
      <c r="F34" s="41">
        <f t="shared" si="10"/>
        <v>0</v>
      </c>
      <c r="G34" s="41">
        <f t="shared" si="10"/>
        <v>0</v>
      </c>
      <c r="H34" s="41">
        <f t="shared" si="10"/>
        <v>0</v>
      </c>
      <c r="I34" s="41">
        <f t="shared" si="10"/>
        <v>0</v>
      </c>
      <c r="J34" s="41">
        <f t="shared" si="10"/>
        <v>0</v>
      </c>
      <c r="K34" s="41">
        <f t="shared" si="10"/>
        <v>0</v>
      </c>
      <c r="L34" s="41">
        <f t="shared" si="10"/>
        <v>0</v>
      </c>
      <c r="M34" s="41">
        <f t="shared" si="10"/>
        <v>0</v>
      </c>
      <c r="N34" s="41">
        <f t="shared" si="10"/>
        <v>0</v>
      </c>
      <c r="O34" s="41">
        <f t="shared" si="10"/>
        <v>0</v>
      </c>
      <c r="P34" s="41">
        <f t="shared" ref="P34" si="11">(P31*4)+P32+P33</f>
        <v>0</v>
      </c>
      <c r="Q34" s="41">
        <f t="shared" ref="Q34:W34" si="12">(Q31*4)+Q32+Q33</f>
        <v>0</v>
      </c>
      <c r="R34" s="41">
        <f t="shared" si="12"/>
        <v>0</v>
      </c>
      <c r="S34" s="41">
        <f t="shared" si="12"/>
        <v>0</v>
      </c>
      <c r="T34" s="41">
        <f t="shared" si="12"/>
        <v>0</v>
      </c>
      <c r="U34" s="41">
        <f t="shared" si="12"/>
        <v>0</v>
      </c>
      <c r="V34" s="41">
        <f t="shared" si="12"/>
        <v>0</v>
      </c>
      <c r="W34" s="41">
        <f t="shared" si="12"/>
        <v>0</v>
      </c>
    </row>
    <row r="35" spans="1:23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>
      <c r="A36" s="29" t="s">
        <v>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ht="18">
      <c r="A37" s="29" t="s">
        <v>34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>
      <c r="A38" s="29" t="s">
        <v>41</v>
      </c>
      <c r="C38" s="41">
        <f>C37</f>
        <v>0</v>
      </c>
      <c r="D38" s="41">
        <f t="shared" ref="D38:O38" si="13">D37</f>
        <v>0</v>
      </c>
      <c r="E38" s="41">
        <f t="shared" si="13"/>
        <v>0</v>
      </c>
      <c r="F38" s="41">
        <f t="shared" si="13"/>
        <v>0</v>
      </c>
      <c r="G38" s="41">
        <f t="shared" si="13"/>
        <v>0</v>
      </c>
      <c r="H38" s="41">
        <f t="shared" si="13"/>
        <v>0</v>
      </c>
      <c r="I38" s="41">
        <f t="shared" si="13"/>
        <v>0</v>
      </c>
      <c r="J38" s="41">
        <f t="shared" si="13"/>
        <v>0</v>
      </c>
      <c r="K38" s="41">
        <f t="shared" si="13"/>
        <v>0</v>
      </c>
      <c r="L38" s="41">
        <f t="shared" si="13"/>
        <v>0</v>
      </c>
      <c r="M38" s="41">
        <f t="shared" si="13"/>
        <v>0</v>
      </c>
      <c r="N38" s="41">
        <f t="shared" si="13"/>
        <v>0</v>
      </c>
      <c r="O38" s="41">
        <f t="shared" si="13"/>
        <v>0</v>
      </c>
      <c r="P38" s="41">
        <f t="shared" ref="P38" si="14">P37</f>
        <v>0</v>
      </c>
      <c r="Q38" s="41">
        <f t="shared" ref="Q38:W38" si="15">Q37</f>
        <v>0</v>
      </c>
      <c r="R38" s="41">
        <f t="shared" si="15"/>
        <v>0</v>
      </c>
      <c r="S38" s="41">
        <f t="shared" si="15"/>
        <v>0</v>
      </c>
      <c r="T38" s="41">
        <f t="shared" si="15"/>
        <v>0</v>
      </c>
      <c r="U38" s="41">
        <f t="shared" si="15"/>
        <v>0</v>
      </c>
      <c r="V38" s="41">
        <f t="shared" si="15"/>
        <v>0</v>
      </c>
      <c r="W38" s="41">
        <f t="shared" si="15"/>
        <v>0</v>
      </c>
    </row>
    <row r="39" spans="1:23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>
      <c r="A40" s="29" t="s">
        <v>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s="48" customFormat="1">
      <c r="A41" s="48" t="s">
        <v>35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</row>
    <row r="42" spans="1:23">
      <c r="A42" s="29" t="s">
        <v>21</v>
      </c>
      <c r="C42" s="41">
        <f>$C$11</f>
        <v>30</v>
      </c>
      <c r="D42" s="41">
        <f t="shared" ref="D42:W42" si="16">$C$11</f>
        <v>30</v>
      </c>
      <c r="E42" s="41">
        <f t="shared" si="16"/>
        <v>30</v>
      </c>
      <c r="F42" s="41">
        <f t="shared" si="16"/>
        <v>30</v>
      </c>
      <c r="G42" s="41">
        <f t="shared" si="16"/>
        <v>30</v>
      </c>
      <c r="H42" s="41">
        <f t="shared" si="16"/>
        <v>30</v>
      </c>
      <c r="I42" s="41">
        <f t="shared" si="16"/>
        <v>30</v>
      </c>
      <c r="J42" s="41">
        <f t="shared" si="16"/>
        <v>30</v>
      </c>
      <c r="K42" s="41">
        <f t="shared" si="16"/>
        <v>30</v>
      </c>
      <c r="L42" s="41">
        <f t="shared" si="16"/>
        <v>30</v>
      </c>
      <c r="M42" s="41">
        <f t="shared" si="16"/>
        <v>30</v>
      </c>
      <c r="N42" s="41">
        <f t="shared" si="16"/>
        <v>30</v>
      </c>
      <c r="O42" s="41">
        <f t="shared" si="16"/>
        <v>30</v>
      </c>
      <c r="P42" s="41">
        <f t="shared" si="16"/>
        <v>30</v>
      </c>
      <c r="Q42" s="41">
        <f t="shared" si="16"/>
        <v>30</v>
      </c>
      <c r="R42" s="41">
        <f t="shared" si="16"/>
        <v>30</v>
      </c>
      <c r="S42" s="41">
        <f t="shared" si="16"/>
        <v>30</v>
      </c>
      <c r="T42" s="41">
        <f t="shared" si="16"/>
        <v>30</v>
      </c>
      <c r="U42" s="41">
        <f t="shared" si="16"/>
        <v>30</v>
      </c>
      <c r="V42" s="41">
        <f t="shared" si="16"/>
        <v>30</v>
      </c>
      <c r="W42" s="41">
        <f t="shared" si="16"/>
        <v>30</v>
      </c>
    </row>
    <row r="43" spans="1:23">
      <c r="A43" s="29" t="s">
        <v>36</v>
      </c>
      <c r="C43" s="41">
        <f>C41*C42</f>
        <v>0</v>
      </c>
      <c r="D43" s="41">
        <f t="shared" ref="D43:O43" si="17">D41*D42</f>
        <v>0</v>
      </c>
      <c r="E43" s="41">
        <f t="shared" si="17"/>
        <v>0</v>
      </c>
      <c r="F43" s="41">
        <f t="shared" si="17"/>
        <v>0</v>
      </c>
      <c r="G43" s="41">
        <f t="shared" si="17"/>
        <v>0</v>
      </c>
      <c r="H43" s="41">
        <f t="shared" si="17"/>
        <v>0</v>
      </c>
      <c r="I43" s="41">
        <f t="shared" si="17"/>
        <v>0</v>
      </c>
      <c r="J43" s="41">
        <f t="shared" si="17"/>
        <v>0</v>
      </c>
      <c r="K43" s="41">
        <f t="shared" si="17"/>
        <v>0</v>
      </c>
      <c r="L43" s="41">
        <f t="shared" si="17"/>
        <v>0</v>
      </c>
      <c r="M43" s="41">
        <f t="shared" si="17"/>
        <v>0</v>
      </c>
      <c r="N43" s="41">
        <f t="shared" si="17"/>
        <v>0</v>
      </c>
      <c r="O43" s="41">
        <f t="shared" si="17"/>
        <v>0</v>
      </c>
      <c r="P43" s="41">
        <f t="shared" ref="P43" si="18">P41*P42</f>
        <v>0</v>
      </c>
      <c r="Q43" s="41">
        <f t="shared" ref="Q43:W43" si="19">Q41*Q42</f>
        <v>0</v>
      </c>
      <c r="R43" s="41">
        <f t="shared" si="19"/>
        <v>0</v>
      </c>
      <c r="S43" s="41">
        <f t="shared" si="19"/>
        <v>0</v>
      </c>
      <c r="T43" s="41">
        <f t="shared" si="19"/>
        <v>0</v>
      </c>
      <c r="U43" s="41">
        <f t="shared" si="19"/>
        <v>0</v>
      </c>
      <c r="V43" s="41">
        <f t="shared" si="19"/>
        <v>0</v>
      </c>
      <c r="W43" s="41">
        <f t="shared" si="19"/>
        <v>0</v>
      </c>
    </row>
    <row r="44" spans="1:23">
      <c r="A44" s="29" t="s">
        <v>37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</row>
    <row r="45" spans="1:23">
      <c r="A45" s="29" t="s">
        <v>38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</row>
    <row r="46" spans="1:23">
      <c r="A46" s="29" t="s">
        <v>39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</row>
    <row r="47" spans="1:23" ht="18">
      <c r="A47" s="29" t="s">
        <v>40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</row>
    <row r="48" spans="1:23">
      <c r="A48" s="29" t="s">
        <v>42</v>
      </c>
      <c r="C48" s="41">
        <f>C43+C44+C45+C46+(2*C47)</f>
        <v>0</v>
      </c>
      <c r="D48" s="41">
        <f t="shared" ref="D48:O48" si="20">D43+D44+D45+D46+(2*D47)</f>
        <v>0</v>
      </c>
      <c r="E48" s="41">
        <f t="shared" si="20"/>
        <v>0</v>
      </c>
      <c r="F48" s="41">
        <f t="shared" si="20"/>
        <v>0</v>
      </c>
      <c r="G48" s="41">
        <f t="shared" si="20"/>
        <v>0</v>
      </c>
      <c r="H48" s="41">
        <f t="shared" si="20"/>
        <v>0</v>
      </c>
      <c r="I48" s="41">
        <f t="shared" si="20"/>
        <v>0</v>
      </c>
      <c r="J48" s="41">
        <f t="shared" si="20"/>
        <v>0</v>
      </c>
      <c r="K48" s="41">
        <f t="shared" si="20"/>
        <v>0</v>
      </c>
      <c r="L48" s="41">
        <f t="shared" si="20"/>
        <v>0</v>
      </c>
      <c r="M48" s="41">
        <f t="shared" si="20"/>
        <v>0</v>
      </c>
      <c r="N48" s="41">
        <f t="shared" si="20"/>
        <v>0</v>
      </c>
      <c r="O48" s="41">
        <f t="shared" si="20"/>
        <v>0</v>
      </c>
      <c r="P48" s="41">
        <f t="shared" ref="P48" si="21">P43+P44+P45+P46+(2*P47)</f>
        <v>0</v>
      </c>
      <c r="Q48" s="41">
        <f t="shared" ref="Q48:W48" si="22">Q43+Q44+Q45+Q46+(2*Q47)</f>
        <v>0</v>
      </c>
      <c r="R48" s="41">
        <f t="shared" si="22"/>
        <v>0</v>
      </c>
      <c r="S48" s="41">
        <f t="shared" si="22"/>
        <v>0</v>
      </c>
      <c r="T48" s="41">
        <f t="shared" si="22"/>
        <v>0</v>
      </c>
      <c r="U48" s="41">
        <f t="shared" si="22"/>
        <v>0</v>
      </c>
      <c r="V48" s="41">
        <f t="shared" si="22"/>
        <v>0</v>
      </c>
      <c r="W48" s="41">
        <f t="shared" si="22"/>
        <v>0</v>
      </c>
    </row>
    <row r="49" spans="1:23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>
      <c r="A50" s="29" t="s">
        <v>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>
      <c r="A51" s="29" t="s">
        <v>43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/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/>
      <c r="U51" s="35">
        <v>0</v>
      </c>
      <c r="V51" s="35">
        <v>0</v>
      </c>
      <c r="W51" s="35">
        <v>0</v>
      </c>
    </row>
    <row r="52" spans="1:23" s="12" customFormat="1">
      <c r="A52" s="12" t="s">
        <v>44</v>
      </c>
      <c r="C52" s="12">
        <f>$C$13</f>
        <v>0.1</v>
      </c>
      <c r="D52" s="12">
        <f t="shared" ref="D52:W52" si="23">$C$13</f>
        <v>0.1</v>
      </c>
      <c r="E52" s="12">
        <f t="shared" si="23"/>
        <v>0.1</v>
      </c>
      <c r="F52" s="12">
        <f t="shared" si="23"/>
        <v>0.1</v>
      </c>
      <c r="G52" s="12">
        <f t="shared" si="23"/>
        <v>0.1</v>
      </c>
      <c r="H52" s="12">
        <f t="shared" si="23"/>
        <v>0.1</v>
      </c>
      <c r="I52" s="12">
        <f t="shared" si="23"/>
        <v>0.1</v>
      </c>
      <c r="J52" s="12">
        <f t="shared" si="23"/>
        <v>0.1</v>
      </c>
      <c r="K52" s="12">
        <f t="shared" si="23"/>
        <v>0.1</v>
      </c>
      <c r="L52" s="12">
        <f t="shared" si="23"/>
        <v>0.1</v>
      </c>
      <c r="M52" s="12">
        <f t="shared" si="23"/>
        <v>0.1</v>
      </c>
      <c r="N52" s="12">
        <f t="shared" si="23"/>
        <v>0.1</v>
      </c>
      <c r="O52" s="12">
        <f t="shared" si="23"/>
        <v>0.1</v>
      </c>
      <c r="P52" s="12">
        <f t="shared" si="23"/>
        <v>0.1</v>
      </c>
      <c r="Q52" s="12">
        <f t="shared" si="23"/>
        <v>0.1</v>
      </c>
      <c r="R52" s="12">
        <f t="shared" si="23"/>
        <v>0.1</v>
      </c>
      <c r="S52" s="12">
        <f t="shared" si="23"/>
        <v>0.1</v>
      </c>
      <c r="T52" s="12">
        <f t="shared" si="23"/>
        <v>0.1</v>
      </c>
      <c r="U52" s="12">
        <f t="shared" si="23"/>
        <v>0.1</v>
      </c>
      <c r="V52" s="12">
        <f t="shared" si="23"/>
        <v>0.1</v>
      </c>
      <c r="W52" s="12">
        <f t="shared" si="23"/>
        <v>0.1</v>
      </c>
    </row>
    <row r="53" spans="1:23">
      <c r="A53" s="29" t="s">
        <v>49</v>
      </c>
      <c r="C53" s="41">
        <f>C51*C52</f>
        <v>0</v>
      </c>
      <c r="D53" s="41">
        <f t="shared" ref="D53:O53" si="24">D51*D52</f>
        <v>0</v>
      </c>
      <c r="E53" s="41">
        <f t="shared" si="24"/>
        <v>0</v>
      </c>
      <c r="F53" s="41">
        <f t="shared" si="24"/>
        <v>0</v>
      </c>
      <c r="G53" s="41">
        <f t="shared" si="24"/>
        <v>0</v>
      </c>
      <c r="H53" s="41">
        <f t="shared" si="24"/>
        <v>0</v>
      </c>
      <c r="I53" s="41">
        <f t="shared" si="24"/>
        <v>0</v>
      </c>
      <c r="J53" s="41">
        <f t="shared" si="24"/>
        <v>0</v>
      </c>
      <c r="K53" s="41">
        <f t="shared" si="24"/>
        <v>0</v>
      </c>
      <c r="L53" s="41">
        <f t="shared" si="24"/>
        <v>0</v>
      </c>
      <c r="M53" s="41">
        <f t="shared" si="24"/>
        <v>0</v>
      </c>
      <c r="N53" s="41">
        <f t="shared" si="24"/>
        <v>0</v>
      </c>
      <c r="O53" s="41">
        <f t="shared" si="24"/>
        <v>0</v>
      </c>
      <c r="P53" s="41">
        <f t="shared" ref="P53" si="25">P51*P52</f>
        <v>0</v>
      </c>
      <c r="Q53" s="41">
        <f t="shared" ref="Q53:W53" si="26">Q51*Q52</f>
        <v>0</v>
      </c>
      <c r="R53" s="41">
        <f t="shared" si="26"/>
        <v>0</v>
      </c>
      <c r="S53" s="41">
        <f t="shared" si="26"/>
        <v>0</v>
      </c>
      <c r="T53" s="41">
        <f t="shared" si="26"/>
        <v>0</v>
      </c>
      <c r="U53" s="41">
        <f t="shared" si="26"/>
        <v>0</v>
      </c>
      <c r="V53" s="41">
        <f t="shared" si="26"/>
        <v>0</v>
      </c>
      <c r="W53" s="41">
        <f t="shared" si="26"/>
        <v>0</v>
      </c>
    </row>
    <row r="54" spans="1:23">
      <c r="A54" s="29" t="s">
        <v>45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</row>
    <row r="55" spans="1:23" ht="18">
      <c r="A55" s="29" t="s">
        <v>46</v>
      </c>
      <c r="C55" s="40">
        <f>C53-C54</f>
        <v>0</v>
      </c>
      <c r="D55" s="40">
        <f t="shared" ref="D55:O55" si="27">D53-D54</f>
        <v>0</v>
      </c>
      <c r="E55" s="40">
        <f t="shared" si="27"/>
        <v>0</v>
      </c>
      <c r="F55" s="40">
        <f t="shared" si="27"/>
        <v>0</v>
      </c>
      <c r="G55" s="40">
        <f t="shared" si="27"/>
        <v>0</v>
      </c>
      <c r="H55" s="40">
        <f t="shared" si="27"/>
        <v>0</v>
      </c>
      <c r="I55" s="40">
        <f t="shared" si="27"/>
        <v>0</v>
      </c>
      <c r="J55" s="40">
        <f t="shared" si="27"/>
        <v>0</v>
      </c>
      <c r="K55" s="40">
        <f t="shared" si="27"/>
        <v>0</v>
      </c>
      <c r="L55" s="40">
        <f t="shared" si="27"/>
        <v>0</v>
      </c>
      <c r="M55" s="40">
        <f t="shared" si="27"/>
        <v>0</v>
      </c>
      <c r="N55" s="40">
        <f t="shared" si="27"/>
        <v>0</v>
      </c>
      <c r="O55" s="40">
        <f t="shared" si="27"/>
        <v>0</v>
      </c>
      <c r="P55" s="40">
        <f t="shared" ref="P55" si="28">P53-P54</f>
        <v>0</v>
      </c>
      <c r="Q55" s="40">
        <f t="shared" ref="Q55:W55" si="29">Q53-Q54</f>
        <v>0</v>
      </c>
      <c r="R55" s="40">
        <f t="shared" si="29"/>
        <v>0</v>
      </c>
      <c r="S55" s="40">
        <f t="shared" si="29"/>
        <v>0</v>
      </c>
      <c r="T55" s="40">
        <f t="shared" si="29"/>
        <v>0</v>
      </c>
      <c r="U55" s="40">
        <f t="shared" si="29"/>
        <v>0</v>
      </c>
      <c r="V55" s="40">
        <f t="shared" si="29"/>
        <v>0</v>
      </c>
      <c r="W55" s="40">
        <f t="shared" si="29"/>
        <v>0</v>
      </c>
    </row>
    <row r="56" spans="1:23">
      <c r="A56" s="29" t="s">
        <v>47</v>
      </c>
      <c r="C56" s="41">
        <f>C55*2</f>
        <v>0</v>
      </c>
      <c r="D56" s="41">
        <f t="shared" ref="D56:O56" si="30">D55*2</f>
        <v>0</v>
      </c>
      <c r="E56" s="41">
        <f t="shared" si="30"/>
        <v>0</v>
      </c>
      <c r="F56" s="41">
        <f t="shared" si="30"/>
        <v>0</v>
      </c>
      <c r="G56" s="41">
        <f t="shared" si="30"/>
        <v>0</v>
      </c>
      <c r="H56" s="41">
        <f t="shared" si="30"/>
        <v>0</v>
      </c>
      <c r="I56" s="41">
        <f t="shared" si="30"/>
        <v>0</v>
      </c>
      <c r="J56" s="41">
        <f t="shared" si="30"/>
        <v>0</v>
      </c>
      <c r="K56" s="41">
        <f t="shared" si="30"/>
        <v>0</v>
      </c>
      <c r="L56" s="41">
        <f t="shared" si="30"/>
        <v>0</v>
      </c>
      <c r="M56" s="41">
        <f t="shared" si="30"/>
        <v>0</v>
      </c>
      <c r="N56" s="41">
        <f t="shared" si="30"/>
        <v>0</v>
      </c>
      <c r="O56" s="41">
        <f t="shared" si="30"/>
        <v>0</v>
      </c>
      <c r="P56" s="41">
        <f t="shared" ref="P56" si="31">P55*2</f>
        <v>0</v>
      </c>
      <c r="Q56" s="41">
        <f t="shared" ref="Q56:W56" si="32">Q55*2</f>
        <v>0</v>
      </c>
      <c r="R56" s="41">
        <f t="shared" si="32"/>
        <v>0</v>
      </c>
      <c r="S56" s="41">
        <f t="shared" si="32"/>
        <v>0</v>
      </c>
      <c r="T56" s="41">
        <f t="shared" si="32"/>
        <v>0</v>
      </c>
      <c r="U56" s="41">
        <f t="shared" si="32"/>
        <v>0</v>
      </c>
      <c r="V56" s="41">
        <f t="shared" si="32"/>
        <v>0</v>
      </c>
      <c r="W56" s="41">
        <f t="shared" si="32"/>
        <v>0</v>
      </c>
    </row>
    <row r="57" spans="1:23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:23">
      <c r="A58" s="29" t="s">
        <v>50</v>
      </c>
      <c r="C58" s="41">
        <f>C22+C28+C34+C38+C48+C56</f>
        <v>1200</v>
      </c>
      <c r="D58" s="41">
        <f t="shared" ref="D58:O58" si="33">D22+D28+D34+D38+D48+D56</f>
        <v>1200</v>
      </c>
      <c r="E58" s="41">
        <f t="shared" si="33"/>
        <v>1200</v>
      </c>
      <c r="F58" s="41">
        <f t="shared" si="33"/>
        <v>1200</v>
      </c>
      <c r="G58" s="41">
        <f t="shared" si="33"/>
        <v>1200</v>
      </c>
      <c r="H58" s="41">
        <f t="shared" si="33"/>
        <v>1200</v>
      </c>
      <c r="I58" s="41">
        <f t="shared" si="33"/>
        <v>1200</v>
      </c>
      <c r="J58" s="41">
        <f t="shared" si="33"/>
        <v>1200</v>
      </c>
      <c r="K58" s="41">
        <f t="shared" si="33"/>
        <v>1200</v>
      </c>
      <c r="L58" s="41">
        <f t="shared" si="33"/>
        <v>0</v>
      </c>
      <c r="M58" s="41">
        <f t="shared" si="33"/>
        <v>0</v>
      </c>
      <c r="N58" s="41">
        <f t="shared" si="33"/>
        <v>0</v>
      </c>
      <c r="O58" s="41">
        <f t="shared" si="33"/>
        <v>0</v>
      </c>
      <c r="P58" s="41">
        <f t="shared" ref="P58" si="34">P22+P28+P34+P38+P48+P56</f>
        <v>0</v>
      </c>
      <c r="Q58" s="41">
        <f t="shared" ref="Q58:W58" si="35">Q22+Q28+Q34+Q38+Q48+Q56</f>
        <v>0</v>
      </c>
      <c r="R58" s="41">
        <f t="shared" si="35"/>
        <v>0</v>
      </c>
      <c r="S58" s="41">
        <f t="shared" si="35"/>
        <v>0</v>
      </c>
      <c r="T58" s="41">
        <f t="shared" si="35"/>
        <v>0</v>
      </c>
      <c r="U58" s="41">
        <f t="shared" si="35"/>
        <v>0</v>
      </c>
      <c r="V58" s="41">
        <f t="shared" si="35"/>
        <v>0</v>
      </c>
      <c r="W58" s="41">
        <f t="shared" si="35"/>
        <v>0</v>
      </c>
    </row>
    <row r="59" spans="1:23">
      <c r="C59" s="41"/>
    </row>
    <row r="60" spans="1:23">
      <c r="C60" s="41"/>
    </row>
    <row r="61" spans="1:23">
      <c r="C61" s="41"/>
    </row>
    <row r="62" spans="1:23">
      <c r="C62" s="41"/>
    </row>
    <row r="63" spans="1:23">
      <c r="C63" s="41"/>
    </row>
  </sheetData>
  <pageMargins left="0.7" right="0.7" top="0.75" bottom="0.75" header="0.3" footer="0.3"/>
  <pageSetup scale="58" orientation="landscape" r:id="rId1"/>
  <headerFooter>
    <oddHeader>&amp;LSlicing Pie&amp;RGrunt Fund Calculator</oddHeader>
    <oddFooter>&amp;Lby, Mike Moyer&amp;R&amp;A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63"/>
  <sheetViews>
    <sheetView showGridLines="0" topLeftCell="A25" zoomScaleNormal="100" workbookViewId="0">
      <selection activeCell="D41" sqref="D41"/>
    </sheetView>
  </sheetViews>
  <sheetFormatPr baseColWidth="10" defaultColWidth="9.1640625" defaultRowHeight="15"/>
  <cols>
    <col min="1" max="1" width="24.5" style="29" customWidth="1"/>
    <col min="2" max="2" width="10.5" style="29" customWidth="1"/>
    <col min="3" max="12" width="11.1640625" style="29" customWidth="1"/>
    <col min="13" max="13" width="10.83203125" style="29" customWidth="1"/>
    <col min="14" max="14" width="9.83203125" style="29" customWidth="1"/>
    <col min="15" max="15" width="9.6640625" style="29" customWidth="1"/>
    <col min="16" max="23" width="11" style="29" bestFit="1" customWidth="1"/>
    <col min="24" max="16384" width="9.1640625" style="29"/>
  </cols>
  <sheetData>
    <row r="1" spans="1:5" s="26" customFormat="1" ht="25">
      <c r="B1" s="27" t="s">
        <v>61</v>
      </c>
      <c r="E1" s="33" t="s">
        <v>64</v>
      </c>
    </row>
    <row r="2" spans="1:5">
      <c r="B2" s="34"/>
    </row>
    <row r="3" spans="1:5">
      <c r="A3" s="29" t="s">
        <v>13</v>
      </c>
      <c r="C3" s="46">
        <v>43009</v>
      </c>
    </row>
    <row r="5" spans="1:5">
      <c r="A5" s="34" t="s">
        <v>14</v>
      </c>
    </row>
    <row r="6" spans="1:5">
      <c r="A6" s="29" t="s">
        <v>22</v>
      </c>
      <c r="C6" s="35">
        <v>30000</v>
      </c>
    </row>
    <row r="7" spans="1:5">
      <c r="A7" s="29" t="s">
        <v>15</v>
      </c>
      <c r="C7" s="35">
        <v>0</v>
      </c>
    </row>
    <row r="8" spans="1:5">
      <c r="A8" s="29" t="s">
        <v>16</v>
      </c>
      <c r="C8" s="29">
        <f>C6-C7</f>
        <v>30000</v>
      </c>
      <c r="E8" s="36" t="s">
        <v>24</v>
      </c>
    </row>
    <row r="9" spans="1:5">
      <c r="A9" s="29" t="s">
        <v>17</v>
      </c>
      <c r="C9" s="29">
        <f>C8/2000</f>
        <v>15</v>
      </c>
      <c r="D9" s="37" t="s">
        <v>23</v>
      </c>
      <c r="E9" s="35"/>
    </row>
    <row r="10" spans="1:5">
      <c r="A10" s="29" t="s">
        <v>18</v>
      </c>
      <c r="C10" s="29">
        <f>C9*2</f>
        <v>30</v>
      </c>
      <c r="E10" s="29">
        <f>E9*2</f>
        <v>0</v>
      </c>
    </row>
    <row r="11" spans="1:5">
      <c r="A11" s="38" t="s">
        <v>19</v>
      </c>
      <c r="B11" s="38"/>
      <c r="C11" s="38">
        <f>C10</f>
        <v>30</v>
      </c>
      <c r="E11" s="38">
        <f>E10</f>
        <v>0</v>
      </c>
    </row>
    <row r="12" spans="1:5">
      <c r="A12" s="38"/>
      <c r="B12" s="38"/>
      <c r="C12" s="38"/>
      <c r="E12" s="38"/>
    </row>
    <row r="13" spans="1:5">
      <c r="A13" s="38" t="s">
        <v>48</v>
      </c>
      <c r="B13" s="38"/>
      <c r="C13" s="45">
        <v>0.1</v>
      </c>
      <c r="E13" s="38"/>
    </row>
    <row r="14" spans="1:5">
      <c r="A14" s="38"/>
      <c r="B14" s="38"/>
      <c r="C14" s="38"/>
      <c r="E14" s="38"/>
    </row>
    <row r="15" spans="1:5">
      <c r="A15" s="38"/>
      <c r="B15" s="38"/>
      <c r="C15" s="38"/>
      <c r="E15" s="38"/>
    </row>
    <row r="17" spans="1:24" s="44" customFormat="1">
      <c r="A17" s="44" t="s">
        <v>65</v>
      </c>
      <c r="C17" s="50">
        <v>43009</v>
      </c>
      <c r="D17" s="50">
        <v>43040</v>
      </c>
      <c r="E17" s="50">
        <v>43070</v>
      </c>
      <c r="F17" s="50">
        <v>43101</v>
      </c>
      <c r="G17" s="50">
        <v>43132</v>
      </c>
      <c r="H17" s="50">
        <v>43160</v>
      </c>
      <c r="I17" s="50">
        <v>43191</v>
      </c>
      <c r="J17" s="50">
        <v>43221</v>
      </c>
      <c r="K17" s="50">
        <v>43252</v>
      </c>
      <c r="L17" s="50">
        <v>43282</v>
      </c>
      <c r="M17" s="50">
        <v>43313</v>
      </c>
      <c r="N17" s="50">
        <v>43344</v>
      </c>
      <c r="O17" s="50">
        <v>43374</v>
      </c>
      <c r="P17" s="50">
        <v>43405</v>
      </c>
      <c r="Q17" s="50">
        <v>43435</v>
      </c>
      <c r="R17" s="50">
        <v>43466</v>
      </c>
      <c r="S17" s="50">
        <v>43497</v>
      </c>
      <c r="T17" s="50">
        <v>43525</v>
      </c>
      <c r="U17" s="50">
        <v>43556</v>
      </c>
      <c r="V17" s="50">
        <v>43586</v>
      </c>
      <c r="W17" s="50">
        <v>43617</v>
      </c>
    </row>
    <row r="19" spans="1:24">
      <c r="A19" s="34" t="s">
        <v>4</v>
      </c>
    </row>
    <row r="20" spans="1:24">
      <c r="A20" s="29" t="s">
        <v>20</v>
      </c>
      <c r="C20" s="39">
        <v>20</v>
      </c>
      <c r="D20" s="39">
        <v>20</v>
      </c>
      <c r="E20" s="39">
        <v>20</v>
      </c>
      <c r="F20" s="39">
        <v>20</v>
      </c>
      <c r="G20" s="39">
        <v>20</v>
      </c>
      <c r="H20" s="39">
        <v>20</v>
      </c>
      <c r="I20" s="39">
        <v>20</v>
      </c>
      <c r="J20" s="39">
        <v>20</v>
      </c>
      <c r="K20" s="39">
        <v>20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>
        <v>0</v>
      </c>
      <c r="X20" s="39"/>
    </row>
    <row r="21" spans="1:24" ht="18">
      <c r="A21" s="29" t="s">
        <v>21</v>
      </c>
      <c r="C21" s="40">
        <f>IF($C$11&gt;0,$C$11,$E$11)</f>
        <v>30</v>
      </c>
      <c r="D21" s="40">
        <f t="shared" ref="D21:W21" si="0">IF($C$11&gt;0,$C$11,$E$11)</f>
        <v>30</v>
      </c>
      <c r="E21" s="40">
        <f t="shared" si="0"/>
        <v>30</v>
      </c>
      <c r="F21" s="40">
        <f t="shared" si="0"/>
        <v>30</v>
      </c>
      <c r="G21" s="40">
        <f t="shared" si="0"/>
        <v>30</v>
      </c>
      <c r="H21" s="40">
        <f t="shared" si="0"/>
        <v>30</v>
      </c>
      <c r="I21" s="40">
        <f t="shared" si="0"/>
        <v>30</v>
      </c>
      <c r="J21" s="40">
        <f t="shared" si="0"/>
        <v>30</v>
      </c>
      <c r="K21" s="40">
        <f t="shared" si="0"/>
        <v>30</v>
      </c>
      <c r="L21" s="40">
        <f t="shared" si="0"/>
        <v>30</v>
      </c>
      <c r="M21" s="40">
        <f t="shared" si="0"/>
        <v>30</v>
      </c>
      <c r="N21" s="40">
        <f t="shared" si="0"/>
        <v>30</v>
      </c>
      <c r="O21" s="40">
        <f t="shared" si="0"/>
        <v>30</v>
      </c>
      <c r="P21" s="40">
        <f t="shared" si="0"/>
        <v>30</v>
      </c>
      <c r="Q21" s="40">
        <f t="shared" si="0"/>
        <v>30</v>
      </c>
      <c r="R21" s="40">
        <f t="shared" si="0"/>
        <v>30</v>
      </c>
      <c r="S21" s="40">
        <f t="shared" si="0"/>
        <v>30</v>
      </c>
      <c r="T21" s="40">
        <f t="shared" si="0"/>
        <v>30</v>
      </c>
      <c r="U21" s="40">
        <f t="shared" si="0"/>
        <v>30</v>
      </c>
      <c r="V21" s="40">
        <f t="shared" si="0"/>
        <v>30</v>
      </c>
      <c r="W21" s="40">
        <f t="shared" si="0"/>
        <v>30</v>
      </c>
      <c r="X21" s="40"/>
    </row>
    <row r="22" spans="1:24">
      <c r="A22" s="29" t="s">
        <v>28</v>
      </c>
      <c r="C22" s="41">
        <f>C20*C21</f>
        <v>600</v>
      </c>
      <c r="D22" s="41">
        <f t="shared" ref="D22:O22" si="1">D20*D21</f>
        <v>600</v>
      </c>
      <c r="E22" s="41">
        <f t="shared" si="1"/>
        <v>600</v>
      </c>
      <c r="F22" s="41">
        <f t="shared" si="1"/>
        <v>600</v>
      </c>
      <c r="G22" s="41">
        <f t="shared" si="1"/>
        <v>600</v>
      </c>
      <c r="H22" s="41">
        <f t="shared" si="1"/>
        <v>600</v>
      </c>
      <c r="I22" s="41">
        <f t="shared" si="1"/>
        <v>600</v>
      </c>
      <c r="J22" s="41">
        <f t="shared" si="1"/>
        <v>600</v>
      </c>
      <c r="K22" s="41">
        <f t="shared" si="1"/>
        <v>600</v>
      </c>
      <c r="L22" s="41">
        <f t="shared" si="1"/>
        <v>0</v>
      </c>
      <c r="M22" s="41">
        <f t="shared" si="1"/>
        <v>0</v>
      </c>
      <c r="N22" s="41">
        <f t="shared" si="1"/>
        <v>0</v>
      </c>
      <c r="O22" s="41">
        <f t="shared" si="1"/>
        <v>0</v>
      </c>
      <c r="P22" s="41">
        <f t="shared" ref="P22:W22" si="2">P20*P21</f>
        <v>0</v>
      </c>
      <c r="Q22" s="41">
        <f t="shared" si="2"/>
        <v>0</v>
      </c>
      <c r="R22" s="41">
        <f t="shared" si="2"/>
        <v>0</v>
      </c>
      <c r="S22" s="41">
        <f t="shared" si="2"/>
        <v>0</v>
      </c>
      <c r="T22" s="41">
        <f t="shared" si="2"/>
        <v>0</v>
      </c>
      <c r="U22" s="41">
        <f t="shared" si="2"/>
        <v>0</v>
      </c>
      <c r="V22" s="41">
        <f t="shared" si="2"/>
        <v>0</v>
      </c>
      <c r="W22" s="41">
        <f t="shared" si="2"/>
        <v>0</v>
      </c>
      <c r="X22" s="41"/>
    </row>
    <row r="23" spans="1:24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>
      <c r="A24" s="34" t="s">
        <v>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>
      <c r="A25" s="29" t="s">
        <v>25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/>
    </row>
    <row r="26" spans="1:24" ht="18">
      <c r="A26" s="29" t="s">
        <v>26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/>
    </row>
    <row r="27" spans="1:24" ht="18">
      <c r="A27" s="29" t="s">
        <v>27</v>
      </c>
      <c r="C27" s="40">
        <f>C25+C26</f>
        <v>0</v>
      </c>
      <c r="D27" s="40">
        <f t="shared" ref="D27:O27" si="3">D25+D26</f>
        <v>0</v>
      </c>
      <c r="E27" s="40">
        <f t="shared" si="3"/>
        <v>0</v>
      </c>
      <c r="F27" s="40">
        <f t="shared" si="3"/>
        <v>0</v>
      </c>
      <c r="G27" s="40">
        <f t="shared" si="3"/>
        <v>0</v>
      </c>
      <c r="H27" s="40">
        <f t="shared" si="3"/>
        <v>0</v>
      </c>
      <c r="I27" s="40">
        <f t="shared" si="3"/>
        <v>0</v>
      </c>
      <c r="J27" s="40">
        <f t="shared" si="3"/>
        <v>0</v>
      </c>
      <c r="K27" s="40">
        <f t="shared" si="3"/>
        <v>0</v>
      </c>
      <c r="L27" s="40">
        <f t="shared" si="3"/>
        <v>0</v>
      </c>
      <c r="M27" s="40">
        <f t="shared" si="3"/>
        <v>0</v>
      </c>
      <c r="N27" s="40">
        <f t="shared" si="3"/>
        <v>0</v>
      </c>
      <c r="O27" s="40">
        <f t="shared" si="3"/>
        <v>0</v>
      </c>
      <c r="P27" s="40">
        <f t="shared" ref="P27:W27" si="4">P25+P26</f>
        <v>0</v>
      </c>
      <c r="Q27" s="40">
        <f t="shared" si="4"/>
        <v>0</v>
      </c>
      <c r="R27" s="40">
        <f t="shared" si="4"/>
        <v>0</v>
      </c>
      <c r="S27" s="40">
        <f t="shared" si="4"/>
        <v>0</v>
      </c>
      <c r="T27" s="40">
        <f t="shared" si="4"/>
        <v>0</v>
      </c>
      <c r="U27" s="40">
        <f t="shared" si="4"/>
        <v>0</v>
      </c>
      <c r="V27" s="40">
        <f t="shared" si="4"/>
        <v>0</v>
      </c>
      <c r="W27" s="40">
        <f t="shared" si="4"/>
        <v>0</v>
      </c>
      <c r="X27" s="40"/>
    </row>
    <row r="28" spans="1:24">
      <c r="A28" s="29" t="s">
        <v>29</v>
      </c>
      <c r="C28" s="41">
        <f>C27*4</f>
        <v>0</v>
      </c>
      <c r="D28" s="41">
        <f t="shared" ref="D28:O28" si="5">D27*4</f>
        <v>0</v>
      </c>
      <c r="E28" s="41">
        <f t="shared" si="5"/>
        <v>0</v>
      </c>
      <c r="F28" s="41">
        <f t="shared" si="5"/>
        <v>0</v>
      </c>
      <c r="G28" s="41">
        <f t="shared" si="5"/>
        <v>0</v>
      </c>
      <c r="H28" s="41">
        <f t="shared" si="5"/>
        <v>0</v>
      </c>
      <c r="I28" s="41">
        <f t="shared" si="5"/>
        <v>0</v>
      </c>
      <c r="J28" s="41">
        <f t="shared" si="5"/>
        <v>0</v>
      </c>
      <c r="K28" s="41">
        <f t="shared" si="5"/>
        <v>0</v>
      </c>
      <c r="L28" s="41">
        <f t="shared" si="5"/>
        <v>0</v>
      </c>
      <c r="M28" s="41">
        <f t="shared" si="5"/>
        <v>0</v>
      </c>
      <c r="N28" s="41">
        <f t="shared" si="5"/>
        <v>0</v>
      </c>
      <c r="O28" s="41">
        <f t="shared" si="5"/>
        <v>0</v>
      </c>
      <c r="P28" s="41">
        <f t="shared" ref="P28:W28" si="6">P27*4</f>
        <v>0</v>
      </c>
      <c r="Q28" s="41">
        <f t="shared" si="6"/>
        <v>0</v>
      </c>
      <c r="R28" s="41">
        <f t="shared" si="6"/>
        <v>0</v>
      </c>
      <c r="S28" s="41">
        <f t="shared" si="6"/>
        <v>0</v>
      </c>
      <c r="T28" s="41">
        <f t="shared" si="6"/>
        <v>0</v>
      </c>
      <c r="U28" s="41">
        <f t="shared" si="6"/>
        <v>0</v>
      </c>
      <c r="V28" s="41">
        <f t="shared" si="6"/>
        <v>0</v>
      </c>
      <c r="W28" s="41">
        <f t="shared" si="6"/>
        <v>0</v>
      </c>
      <c r="X28" s="41"/>
    </row>
    <row r="29" spans="1:24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>
      <c r="A30" s="29" t="s">
        <v>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>
      <c r="A31" s="29" t="s">
        <v>30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/>
    </row>
    <row r="32" spans="1:24">
      <c r="A32" s="29" t="s">
        <v>31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/>
    </row>
    <row r="33" spans="1:24" ht="18">
      <c r="A33" s="29" t="s">
        <v>32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3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/>
    </row>
    <row r="34" spans="1:24">
      <c r="A34" s="29" t="s">
        <v>33</v>
      </c>
      <c r="C34" s="41">
        <f>(C31*4)+C32+C33</f>
        <v>0</v>
      </c>
      <c r="D34" s="41">
        <f t="shared" ref="D34:O34" si="7">(D31*4)+D32+D33</f>
        <v>0</v>
      </c>
      <c r="E34" s="41">
        <f t="shared" si="7"/>
        <v>0</v>
      </c>
      <c r="F34" s="41">
        <f t="shared" si="7"/>
        <v>0</v>
      </c>
      <c r="G34" s="41">
        <f t="shared" si="7"/>
        <v>0</v>
      </c>
      <c r="H34" s="41">
        <f t="shared" si="7"/>
        <v>0</v>
      </c>
      <c r="I34" s="41">
        <f t="shared" si="7"/>
        <v>0</v>
      </c>
      <c r="J34" s="41">
        <f t="shared" si="7"/>
        <v>0</v>
      </c>
      <c r="K34" s="41">
        <f t="shared" si="7"/>
        <v>0</v>
      </c>
      <c r="L34" s="41">
        <f t="shared" si="7"/>
        <v>0</v>
      </c>
      <c r="M34" s="41">
        <f t="shared" si="7"/>
        <v>0</v>
      </c>
      <c r="N34" s="41">
        <f t="shared" si="7"/>
        <v>0</v>
      </c>
      <c r="O34" s="41">
        <f t="shared" si="7"/>
        <v>0</v>
      </c>
      <c r="P34" s="41">
        <f t="shared" ref="P34:W34" si="8">(P31*4)+P32+P33</f>
        <v>0</v>
      </c>
      <c r="Q34" s="41">
        <f t="shared" si="8"/>
        <v>0</v>
      </c>
      <c r="R34" s="41">
        <f t="shared" si="8"/>
        <v>0</v>
      </c>
      <c r="S34" s="41">
        <f t="shared" si="8"/>
        <v>0</v>
      </c>
      <c r="T34" s="41">
        <f t="shared" si="8"/>
        <v>0</v>
      </c>
      <c r="U34" s="41">
        <f t="shared" si="8"/>
        <v>0</v>
      </c>
      <c r="V34" s="41">
        <f t="shared" si="8"/>
        <v>0</v>
      </c>
      <c r="W34" s="41">
        <f t="shared" si="8"/>
        <v>0</v>
      </c>
      <c r="X34" s="41"/>
    </row>
    <row r="35" spans="1:24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>
      <c r="A36" s="29" t="s">
        <v>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18">
      <c r="A37" s="29" t="s">
        <v>34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/>
    </row>
    <row r="38" spans="1:24">
      <c r="A38" s="29" t="s">
        <v>41</v>
      </c>
      <c r="C38" s="41">
        <f>C37</f>
        <v>0</v>
      </c>
      <c r="D38" s="41">
        <f t="shared" ref="D38:O38" si="9">D37</f>
        <v>0</v>
      </c>
      <c r="E38" s="41">
        <f t="shared" si="9"/>
        <v>0</v>
      </c>
      <c r="F38" s="41">
        <f t="shared" si="9"/>
        <v>0</v>
      </c>
      <c r="G38" s="41">
        <f t="shared" si="9"/>
        <v>0</v>
      </c>
      <c r="H38" s="41">
        <f t="shared" si="9"/>
        <v>0</v>
      </c>
      <c r="I38" s="41">
        <f t="shared" si="9"/>
        <v>0</v>
      </c>
      <c r="J38" s="41">
        <f t="shared" si="9"/>
        <v>0</v>
      </c>
      <c r="K38" s="41">
        <f t="shared" si="9"/>
        <v>0</v>
      </c>
      <c r="L38" s="41">
        <f t="shared" si="9"/>
        <v>0</v>
      </c>
      <c r="M38" s="41">
        <f t="shared" si="9"/>
        <v>0</v>
      </c>
      <c r="N38" s="41">
        <f t="shared" si="9"/>
        <v>0</v>
      </c>
      <c r="O38" s="41">
        <f t="shared" si="9"/>
        <v>0</v>
      </c>
      <c r="P38" s="41">
        <f t="shared" ref="P38:W38" si="10">P37</f>
        <v>0</v>
      </c>
      <c r="Q38" s="41">
        <f t="shared" si="10"/>
        <v>0</v>
      </c>
      <c r="R38" s="41">
        <f t="shared" si="10"/>
        <v>0</v>
      </c>
      <c r="S38" s="41">
        <f t="shared" si="10"/>
        <v>0</v>
      </c>
      <c r="T38" s="41">
        <f t="shared" si="10"/>
        <v>0</v>
      </c>
      <c r="U38" s="41">
        <f t="shared" si="10"/>
        <v>0</v>
      </c>
      <c r="V38" s="41">
        <f t="shared" si="10"/>
        <v>0</v>
      </c>
      <c r="W38" s="41">
        <f t="shared" si="10"/>
        <v>0</v>
      </c>
      <c r="X38" s="41"/>
    </row>
    <row r="39" spans="1:24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>
      <c r="A40" s="29" t="s">
        <v>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4" s="48" customFormat="1">
      <c r="A41" s="48" t="s">
        <v>35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/>
    </row>
    <row r="42" spans="1:24">
      <c r="A42" s="29" t="s">
        <v>21</v>
      </c>
      <c r="C42" s="41">
        <f>$C$11</f>
        <v>30</v>
      </c>
      <c r="D42" s="41">
        <f t="shared" ref="D42:W42" si="11">$C$11</f>
        <v>30</v>
      </c>
      <c r="E42" s="41">
        <f t="shared" si="11"/>
        <v>30</v>
      </c>
      <c r="F42" s="41">
        <f t="shared" si="11"/>
        <v>30</v>
      </c>
      <c r="G42" s="41">
        <f t="shared" si="11"/>
        <v>30</v>
      </c>
      <c r="H42" s="41">
        <f t="shared" si="11"/>
        <v>30</v>
      </c>
      <c r="I42" s="41">
        <f t="shared" si="11"/>
        <v>30</v>
      </c>
      <c r="J42" s="41">
        <f t="shared" si="11"/>
        <v>30</v>
      </c>
      <c r="K42" s="41">
        <f t="shared" si="11"/>
        <v>30</v>
      </c>
      <c r="L42" s="41">
        <f t="shared" si="11"/>
        <v>30</v>
      </c>
      <c r="M42" s="41">
        <f t="shared" si="11"/>
        <v>30</v>
      </c>
      <c r="N42" s="41">
        <f t="shared" si="11"/>
        <v>30</v>
      </c>
      <c r="O42" s="41">
        <f t="shared" si="11"/>
        <v>30</v>
      </c>
      <c r="P42" s="41">
        <f t="shared" si="11"/>
        <v>30</v>
      </c>
      <c r="Q42" s="41">
        <f t="shared" si="11"/>
        <v>30</v>
      </c>
      <c r="R42" s="41">
        <f t="shared" si="11"/>
        <v>30</v>
      </c>
      <c r="S42" s="41">
        <f t="shared" si="11"/>
        <v>30</v>
      </c>
      <c r="T42" s="41">
        <f t="shared" si="11"/>
        <v>30</v>
      </c>
      <c r="U42" s="41">
        <f t="shared" si="11"/>
        <v>30</v>
      </c>
      <c r="V42" s="41">
        <f t="shared" si="11"/>
        <v>30</v>
      </c>
      <c r="W42" s="41">
        <f t="shared" si="11"/>
        <v>30</v>
      </c>
      <c r="X42" s="41"/>
    </row>
    <row r="43" spans="1:24">
      <c r="A43" s="29" t="s">
        <v>36</v>
      </c>
      <c r="C43" s="41">
        <f>C41*C42</f>
        <v>0</v>
      </c>
      <c r="D43" s="41">
        <f t="shared" ref="D43:O43" si="12">D41*D42</f>
        <v>0</v>
      </c>
      <c r="E43" s="41">
        <f t="shared" si="12"/>
        <v>0</v>
      </c>
      <c r="F43" s="41">
        <f t="shared" si="12"/>
        <v>0</v>
      </c>
      <c r="G43" s="41">
        <f t="shared" si="12"/>
        <v>0</v>
      </c>
      <c r="H43" s="41">
        <f t="shared" si="12"/>
        <v>0</v>
      </c>
      <c r="I43" s="41">
        <f t="shared" si="12"/>
        <v>0</v>
      </c>
      <c r="J43" s="41">
        <f t="shared" si="12"/>
        <v>0</v>
      </c>
      <c r="K43" s="41">
        <f t="shared" si="12"/>
        <v>0</v>
      </c>
      <c r="L43" s="41">
        <f t="shared" si="12"/>
        <v>0</v>
      </c>
      <c r="M43" s="41">
        <f t="shared" si="12"/>
        <v>0</v>
      </c>
      <c r="N43" s="41">
        <f t="shared" si="12"/>
        <v>0</v>
      </c>
      <c r="O43" s="41">
        <f t="shared" si="12"/>
        <v>0</v>
      </c>
      <c r="P43" s="41">
        <f t="shared" ref="P43:W43" si="13">P41*P42</f>
        <v>0</v>
      </c>
      <c r="Q43" s="41">
        <f t="shared" si="13"/>
        <v>0</v>
      </c>
      <c r="R43" s="41">
        <f t="shared" si="13"/>
        <v>0</v>
      </c>
      <c r="S43" s="41">
        <f t="shared" si="13"/>
        <v>0</v>
      </c>
      <c r="T43" s="41">
        <f t="shared" si="13"/>
        <v>0</v>
      </c>
      <c r="U43" s="41">
        <f t="shared" si="13"/>
        <v>0</v>
      </c>
      <c r="V43" s="41">
        <f t="shared" si="13"/>
        <v>0</v>
      </c>
      <c r="W43" s="41">
        <f t="shared" si="13"/>
        <v>0</v>
      </c>
      <c r="X43" s="41"/>
    </row>
    <row r="44" spans="1:24">
      <c r="A44" s="29" t="s">
        <v>37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/>
    </row>
    <row r="45" spans="1:24">
      <c r="A45" s="29" t="s">
        <v>38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/>
    </row>
    <row r="46" spans="1:24">
      <c r="A46" s="29" t="s">
        <v>39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/>
    </row>
    <row r="47" spans="1:24" ht="18">
      <c r="A47" s="29" t="s">
        <v>40</v>
      </c>
      <c r="C47" s="42"/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/>
    </row>
    <row r="48" spans="1:24">
      <c r="A48" s="29" t="s">
        <v>42</v>
      </c>
      <c r="C48" s="41">
        <f>C43+C44+C45+C46+(2*C47)</f>
        <v>0</v>
      </c>
      <c r="D48" s="41">
        <f t="shared" ref="D48:O48" si="14">D43+D44+D45+D46+(2*D47)</f>
        <v>0</v>
      </c>
      <c r="E48" s="41">
        <f t="shared" si="14"/>
        <v>0</v>
      </c>
      <c r="F48" s="41">
        <f t="shared" si="14"/>
        <v>0</v>
      </c>
      <c r="G48" s="41">
        <f t="shared" si="14"/>
        <v>0</v>
      </c>
      <c r="H48" s="41">
        <f t="shared" si="14"/>
        <v>0</v>
      </c>
      <c r="I48" s="41">
        <f t="shared" si="14"/>
        <v>0</v>
      </c>
      <c r="J48" s="41">
        <f t="shared" si="14"/>
        <v>0</v>
      </c>
      <c r="K48" s="41">
        <f t="shared" si="14"/>
        <v>0</v>
      </c>
      <c r="L48" s="41">
        <f t="shared" si="14"/>
        <v>0</v>
      </c>
      <c r="M48" s="41">
        <f t="shared" si="14"/>
        <v>0</v>
      </c>
      <c r="N48" s="41">
        <f t="shared" si="14"/>
        <v>0</v>
      </c>
      <c r="O48" s="41">
        <f t="shared" si="14"/>
        <v>0</v>
      </c>
      <c r="P48" s="41">
        <f t="shared" ref="P48:W48" si="15">P43+P44+P45+P46+(2*P47)</f>
        <v>0</v>
      </c>
      <c r="Q48" s="41">
        <f t="shared" si="15"/>
        <v>0</v>
      </c>
      <c r="R48" s="41">
        <f t="shared" si="15"/>
        <v>0</v>
      </c>
      <c r="S48" s="41">
        <f t="shared" si="15"/>
        <v>0</v>
      </c>
      <c r="T48" s="41">
        <f t="shared" si="15"/>
        <v>0</v>
      </c>
      <c r="U48" s="41">
        <f t="shared" si="15"/>
        <v>0</v>
      </c>
      <c r="V48" s="41">
        <f t="shared" si="15"/>
        <v>0</v>
      </c>
      <c r="W48" s="41">
        <f t="shared" si="15"/>
        <v>0</v>
      </c>
      <c r="X48" s="41"/>
    </row>
    <row r="49" spans="1:24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>
      <c r="A50" s="29" t="s">
        <v>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>
      <c r="A51" s="29" t="s">
        <v>43</v>
      </c>
      <c r="C51" s="35"/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/>
    </row>
    <row r="52" spans="1:24" s="12" customFormat="1">
      <c r="A52" s="12" t="s">
        <v>44</v>
      </c>
      <c r="C52" s="12">
        <f>$C$13</f>
        <v>0.1</v>
      </c>
      <c r="D52" s="12">
        <f t="shared" ref="D52:W52" si="16">$C$13</f>
        <v>0.1</v>
      </c>
      <c r="E52" s="12">
        <f t="shared" si="16"/>
        <v>0.1</v>
      </c>
      <c r="F52" s="12">
        <f t="shared" si="16"/>
        <v>0.1</v>
      </c>
      <c r="G52" s="12">
        <f t="shared" si="16"/>
        <v>0.1</v>
      </c>
      <c r="H52" s="12">
        <f t="shared" si="16"/>
        <v>0.1</v>
      </c>
      <c r="I52" s="12">
        <f t="shared" si="16"/>
        <v>0.1</v>
      </c>
      <c r="J52" s="12">
        <f t="shared" si="16"/>
        <v>0.1</v>
      </c>
      <c r="K52" s="12">
        <f t="shared" si="16"/>
        <v>0.1</v>
      </c>
      <c r="L52" s="12">
        <f t="shared" si="16"/>
        <v>0.1</v>
      </c>
      <c r="M52" s="12">
        <f t="shared" si="16"/>
        <v>0.1</v>
      </c>
      <c r="N52" s="12">
        <f t="shared" si="16"/>
        <v>0.1</v>
      </c>
      <c r="O52" s="12">
        <f t="shared" si="16"/>
        <v>0.1</v>
      </c>
      <c r="P52" s="12">
        <f t="shared" si="16"/>
        <v>0.1</v>
      </c>
      <c r="Q52" s="12">
        <f t="shared" si="16"/>
        <v>0.1</v>
      </c>
      <c r="R52" s="12">
        <f t="shared" si="16"/>
        <v>0.1</v>
      </c>
      <c r="S52" s="12">
        <f t="shared" si="16"/>
        <v>0.1</v>
      </c>
      <c r="T52" s="12">
        <f t="shared" si="16"/>
        <v>0.1</v>
      </c>
      <c r="U52" s="12">
        <f t="shared" si="16"/>
        <v>0.1</v>
      </c>
      <c r="V52" s="12">
        <f t="shared" si="16"/>
        <v>0.1</v>
      </c>
      <c r="W52" s="12">
        <f t="shared" si="16"/>
        <v>0.1</v>
      </c>
    </row>
    <row r="53" spans="1:24">
      <c r="A53" s="29" t="s">
        <v>49</v>
      </c>
      <c r="C53" s="41">
        <f>C51*C52</f>
        <v>0</v>
      </c>
      <c r="D53" s="41">
        <f t="shared" ref="D53:O53" si="17">D51*D52</f>
        <v>0</v>
      </c>
      <c r="E53" s="41">
        <f t="shared" si="17"/>
        <v>0</v>
      </c>
      <c r="F53" s="41">
        <f t="shared" si="17"/>
        <v>0</v>
      </c>
      <c r="G53" s="41">
        <f t="shared" si="17"/>
        <v>0</v>
      </c>
      <c r="H53" s="41">
        <f t="shared" si="17"/>
        <v>0</v>
      </c>
      <c r="I53" s="41">
        <f t="shared" si="17"/>
        <v>0</v>
      </c>
      <c r="J53" s="41">
        <f t="shared" si="17"/>
        <v>0</v>
      </c>
      <c r="K53" s="41">
        <f t="shared" si="17"/>
        <v>0</v>
      </c>
      <c r="L53" s="41">
        <f t="shared" si="17"/>
        <v>0</v>
      </c>
      <c r="M53" s="41">
        <f t="shared" si="17"/>
        <v>0</v>
      </c>
      <c r="N53" s="41">
        <f t="shared" si="17"/>
        <v>0</v>
      </c>
      <c r="O53" s="41">
        <f t="shared" si="17"/>
        <v>0</v>
      </c>
      <c r="P53" s="41">
        <f t="shared" ref="P53:W53" si="18">P51*P52</f>
        <v>0</v>
      </c>
      <c r="Q53" s="41">
        <f t="shared" si="18"/>
        <v>0</v>
      </c>
      <c r="R53" s="41">
        <f t="shared" si="18"/>
        <v>0</v>
      </c>
      <c r="S53" s="41">
        <f t="shared" si="18"/>
        <v>0</v>
      </c>
      <c r="T53" s="41">
        <f t="shared" si="18"/>
        <v>0</v>
      </c>
      <c r="U53" s="41">
        <f t="shared" si="18"/>
        <v>0</v>
      </c>
      <c r="V53" s="41">
        <f t="shared" si="18"/>
        <v>0</v>
      </c>
      <c r="W53" s="41">
        <f t="shared" si="18"/>
        <v>0</v>
      </c>
      <c r="X53" s="41"/>
    </row>
    <row r="54" spans="1:24">
      <c r="A54" s="29" t="s">
        <v>45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/>
    </row>
    <row r="55" spans="1:24" ht="18">
      <c r="A55" s="29" t="s">
        <v>46</v>
      </c>
      <c r="C55" s="40">
        <f>C53-C54</f>
        <v>0</v>
      </c>
      <c r="D55" s="40">
        <f t="shared" ref="D55:O55" si="19">D53-D54</f>
        <v>0</v>
      </c>
      <c r="E55" s="40">
        <f t="shared" si="19"/>
        <v>0</v>
      </c>
      <c r="F55" s="40">
        <f t="shared" si="19"/>
        <v>0</v>
      </c>
      <c r="G55" s="40">
        <f t="shared" si="19"/>
        <v>0</v>
      </c>
      <c r="H55" s="40">
        <f t="shared" si="19"/>
        <v>0</v>
      </c>
      <c r="I55" s="40">
        <f t="shared" si="19"/>
        <v>0</v>
      </c>
      <c r="J55" s="40">
        <f t="shared" si="19"/>
        <v>0</v>
      </c>
      <c r="K55" s="40">
        <f t="shared" si="19"/>
        <v>0</v>
      </c>
      <c r="L55" s="40">
        <f t="shared" si="19"/>
        <v>0</v>
      </c>
      <c r="M55" s="40">
        <f t="shared" si="19"/>
        <v>0</v>
      </c>
      <c r="N55" s="40">
        <f t="shared" si="19"/>
        <v>0</v>
      </c>
      <c r="O55" s="40">
        <f t="shared" si="19"/>
        <v>0</v>
      </c>
      <c r="P55" s="40">
        <f t="shared" ref="P55:W55" si="20">P53-P54</f>
        <v>0</v>
      </c>
      <c r="Q55" s="40">
        <f t="shared" si="20"/>
        <v>0</v>
      </c>
      <c r="R55" s="40">
        <f t="shared" si="20"/>
        <v>0</v>
      </c>
      <c r="S55" s="40">
        <f t="shared" si="20"/>
        <v>0</v>
      </c>
      <c r="T55" s="40">
        <f t="shared" si="20"/>
        <v>0</v>
      </c>
      <c r="U55" s="40">
        <f t="shared" si="20"/>
        <v>0</v>
      </c>
      <c r="V55" s="40">
        <f t="shared" si="20"/>
        <v>0</v>
      </c>
      <c r="W55" s="40">
        <f t="shared" si="20"/>
        <v>0</v>
      </c>
      <c r="X55" s="40"/>
    </row>
    <row r="56" spans="1:24">
      <c r="A56" s="29" t="s">
        <v>47</v>
      </c>
      <c r="C56" s="41">
        <f>C55*2</f>
        <v>0</v>
      </c>
      <c r="D56" s="41">
        <f t="shared" ref="D56:O56" si="21">D55*2</f>
        <v>0</v>
      </c>
      <c r="E56" s="41">
        <f t="shared" si="21"/>
        <v>0</v>
      </c>
      <c r="F56" s="41">
        <f t="shared" si="21"/>
        <v>0</v>
      </c>
      <c r="G56" s="41">
        <f t="shared" si="21"/>
        <v>0</v>
      </c>
      <c r="H56" s="41">
        <f t="shared" si="21"/>
        <v>0</v>
      </c>
      <c r="I56" s="41">
        <f t="shared" si="21"/>
        <v>0</v>
      </c>
      <c r="J56" s="41">
        <f t="shared" si="21"/>
        <v>0</v>
      </c>
      <c r="K56" s="41">
        <f t="shared" si="21"/>
        <v>0</v>
      </c>
      <c r="L56" s="41">
        <f t="shared" si="21"/>
        <v>0</v>
      </c>
      <c r="M56" s="41">
        <f t="shared" si="21"/>
        <v>0</v>
      </c>
      <c r="N56" s="41">
        <f t="shared" si="21"/>
        <v>0</v>
      </c>
      <c r="O56" s="41">
        <f t="shared" si="21"/>
        <v>0</v>
      </c>
      <c r="P56" s="41">
        <f t="shared" ref="P56:W56" si="22">P55*2</f>
        <v>0</v>
      </c>
      <c r="Q56" s="41">
        <f t="shared" si="22"/>
        <v>0</v>
      </c>
      <c r="R56" s="41">
        <f t="shared" si="22"/>
        <v>0</v>
      </c>
      <c r="S56" s="41">
        <f t="shared" si="22"/>
        <v>0</v>
      </c>
      <c r="T56" s="41">
        <f t="shared" si="22"/>
        <v>0</v>
      </c>
      <c r="U56" s="41">
        <f t="shared" si="22"/>
        <v>0</v>
      </c>
      <c r="V56" s="41">
        <f t="shared" si="22"/>
        <v>0</v>
      </c>
      <c r="W56" s="41">
        <f t="shared" si="22"/>
        <v>0</v>
      </c>
      <c r="X56" s="41"/>
    </row>
    <row r="57" spans="1:24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>
      <c r="A58" s="29" t="s">
        <v>50</v>
      </c>
      <c r="C58" s="41">
        <f>C22+C28+C34+C38+C48+C56</f>
        <v>600</v>
      </c>
      <c r="D58" s="41">
        <f t="shared" ref="D58:O58" si="23">D22+D28+D34+D38+D48+D56</f>
        <v>600</v>
      </c>
      <c r="E58" s="41">
        <f t="shared" si="23"/>
        <v>600</v>
      </c>
      <c r="F58" s="41">
        <f t="shared" si="23"/>
        <v>600</v>
      </c>
      <c r="G58" s="41">
        <f t="shared" si="23"/>
        <v>600</v>
      </c>
      <c r="H58" s="41">
        <f t="shared" si="23"/>
        <v>600</v>
      </c>
      <c r="I58" s="41">
        <f t="shared" si="23"/>
        <v>600</v>
      </c>
      <c r="J58" s="41">
        <f t="shared" si="23"/>
        <v>600</v>
      </c>
      <c r="K58" s="41">
        <f t="shared" si="23"/>
        <v>600</v>
      </c>
      <c r="L58" s="41">
        <f t="shared" si="23"/>
        <v>0</v>
      </c>
      <c r="M58" s="41">
        <f t="shared" si="23"/>
        <v>0</v>
      </c>
      <c r="N58" s="41">
        <f t="shared" si="23"/>
        <v>0</v>
      </c>
      <c r="O58" s="41">
        <f t="shared" si="23"/>
        <v>0</v>
      </c>
      <c r="P58" s="41">
        <f t="shared" ref="P58:W58" si="24">P22+P28+P34+P38+P48+P56</f>
        <v>0</v>
      </c>
      <c r="Q58" s="41">
        <f t="shared" si="24"/>
        <v>0</v>
      </c>
      <c r="R58" s="41">
        <f t="shared" si="24"/>
        <v>0</v>
      </c>
      <c r="S58" s="41">
        <f t="shared" si="24"/>
        <v>0</v>
      </c>
      <c r="T58" s="41">
        <f t="shared" si="24"/>
        <v>0</v>
      </c>
      <c r="U58" s="41">
        <f t="shared" si="24"/>
        <v>0</v>
      </c>
      <c r="V58" s="41">
        <f t="shared" si="24"/>
        <v>0</v>
      </c>
      <c r="W58" s="41">
        <f t="shared" si="24"/>
        <v>0</v>
      </c>
      <c r="X58" s="41"/>
    </row>
    <row r="59" spans="1:24">
      <c r="C59" s="41"/>
    </row>
    <row r="60" spans="1:24">
      <c r="C60" s="41"/>
    </row>
    <row r="61" spans="1:24">
      <c r="C61" s="41"/>
    </row>
    <row r="62" spans="1:24">
      <c r="C62" s="41"/>
    </row>
    <row r="63" spans="1:24">
      <c r="C63" s="41"/>
    </row>
  </sheetData>
  <pageMargins left="0.7" right="0.7" top="0.75" bottom="0.75" header="0.3" footer="0.3"/>
  <pageSetup scale="58" orientation="landscape" r:id="rId1"/>
  <headerFooter>
    <oddHeader>&amp;LSlicing Pie&amp;RGrunt Fund Calculator</oddHeader>
    <oddFooter>&amp;Lby, Mike Moyer&amp;R&amp;A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63"/>
  <sheetViews>
    <sheetView showGridLines="0" zoomScaleNormal="100" workbookViewId="0">
      <selection activeCell="N9" sqref="N9"/>
    </sheetView>
  </sheetViews>
  <sheetFormatPr baseColWidth="10" defaultColWidth="9.1640625" defaultRowHeight="15"/>
  <cols>
    <col min="1" max="1" width="24.5" style="29" customWidth="1"/>
    <col min="2" max="2" width="10.5" style="29" customWidth="1"/>
    <col min="3" max="3" width="12.33203125" style="29" customWidth="1"/>
    <col min="4" max="9" width="11.1640625" style="29" customWidth="1"/>
    <col min="10" max="10" width="13.83203125" style="29" customWidth="1"/>
    <col min="11" max="11" width="11.1640625" style="29" customWidth="1"/>
    <col min="12" max="16384" width="9.1640625" style="29"/>
  </cols>
  <sheetData>
    <row r="1" spans="1:5" s="26" customFormat="1" ht="25">
      <c r="B1" s="27" t="s">
        <v>60</v>
      </c>
      <c r="E1" s="33" t="s">
        <v>67</v>
      </c>
    </row>
    <row r="2" spans="1:5">
      <c r="B2" s="34"/>
    </row>
    <row r="3" spans="1:5">
      <c r="A3" s="29" t="s">
        <v>13</v>
      </c>
      <c r="C3" s="46">
        <v>43009</v>
      </c>
    </row>
    <row r="5" spans="1:5">
      <c r="A5" s="34" t="s">
        <v>14</v>
      </c>
    </row>
    <row r="6" spans="1:5">
      <c r="A6" s="29" t="s">
        <v>22</v>
      </c>
      <c r="C6" s="35">
        <v>50000</v>
      </c>
    </row>
    <row r="7" spans="1:5">
      <c r="A7" s="29" t="s">
        <v>15</v>
      </c>
      <c r="C7" s="35">
        <v>0</v>
      </c>
    </row>
    <row r="8" spans="1:5">
      <c r="A8" s="29" t="s">
        <v>16</v>
      </c>
      <c r="C8" s="29">
        <f>C6-C7</f>
        <v>50000</v>
      </c>
      <c r="E8" s="36" t="s">
        <v>24</v>
      </c>
    </row>
    <row r="9" spans="1:5">
      <c r="A9" s="29" t="s">
        <v>17</v>
      </c>
      <c r="C9" s="29">
        <f>C8/2000</f>
        <v>25</v>
      </c>
      <c r="D9" s="37" t="s">
        <v>23</v>
      </c>
      <c r="E9" s="35"/>
    </row>
    <row r="10" spans="1:5">
      <c r="A10" s="29" t="s">
        <v>18</v>
      </c>
      <c r="C10" s="29">
        <f>C9*2</f>
        <v>50</v>
      </c>
      <c r="E10" s="29">
        <f>E9*2</f>
        <v>0</v>
      </c>
    </row>
    <row r="11" spans="1:5">
      <c r="A11" s="38" t="s">
        <v>19</v>
      </c>
      <c r="B11" s="38"/>
      <c r="C11" s="38">
        <f>C10</f>
        <v>50</v>
      </c>
      <c r="E11" s="38">
        <f>E10</f>
        <v>0</v>
      </c>
    </row>
    <row r="12" spans="1:5">
      <c r="A12" s="38"/>
      <c r="B12" s="38"/>
      <c r="C12" s="38"/>
      <c r="E12" s="38"/>
    </row>
    <row r="13" spans="1:5">
      <c r="A13" s="38" t="s">
        <v>48</v>
      </c>
      <c r="B13" s="38"/>
      <c r="C13" s="45">
        <v>0.1</v>
      </c>
      <c r="E13" s="38"/>
    </row>
    <row r="14" spans="1:5">
      <c r="A14" s="38"/>
      <c r="B14" s="38"/>
      <c r="C14" s="38"/>
      <c r="E14" s="38"/>
    </row>
    <row r="15" spans="1:5">
      <c r="A15" s="38"/>
      <c r="B15" s="38"/>
      <c r="C15" s="38"/>
      <c r="E15" s="38"/>
    </row>
    <row r="17" spans="1:23" s="44" customFormat="1">
      <c r="A17" s="44" t="s">
        <v>65</v>
      </c>
      <c r="C17" s="50">
        <v>43009</v>
      </c>
      <c r="D17" s="50">
        <v>43040</v>
      </c>
      <c r="E17" s="50">
        <v>43070</v>
      </c>
      <c r="F17" s="50">
        <v>43101</v>
      </c>
      <c r="G17" s="50">
        <v>43132</v>
      </c>
      <c r="H17" s="50">
        <v>43160</v>
      </c>
      <c r="I17" s="50">
        <v>43191</v>
      </c>
      <c r="J17" s="50">
        <v>43221</v>
      </c>
      <c r="K17" s="50">
        <v>43252</v>
      </c>
      <c r="L17" s="50">
        <v>43282</v>
      </c>
      <c r="M17" s="50">
        <v>43313</v>
      </c>
      <c r="N17" s="50">
        <v>43344</v>
      </c>
      <c r="O17" s="50">
        <v>43374</v>
      </c>
      <c r="P17" s="50">
        <v>43405</v>
      </c>
      <c r="Q17" s="50">
        <v>43435</v>
      </c>
      <c r="R17" s="50">
        <v>43466</v>
      </c>
      <c r="S17" s="50">
        <v>43497</v>
      </c>
      <c r="T17" s="50">
        <v>43525</v>
      </c>
      <c r="U17" s="50">
        <v>43556</v>
      </c>
      <c r="V17" s="50">
        <v>43586</v>
      </c>
      <c r="W17" s="50">
        <v>43617</v>
      </c>
    </row>
    <row r="19" spans="1:23">
      <c r="A19" s="34" t="s">
        <v>4</v>
      </c>
    </row>
    <row r="20" spans="1:23">
      <c r="A20" s="29" t="s">
        <v>20</v>
      </c>
      <c r="C20" s="39">
        <v>120</v>
      </c>
      <c r="D20" s="39">
        <v>120</v>
      </c>
      <c r="E20" s="39">
        <v>120</v>
      </c>
      <c r="F20" s="39">
        <v>120</v>
      </c>
      <c r="G20" s="39">
        <v>120</v>
      </c>
      <c r="H20" s="39">
        <v>120</v>
      </c>
      <c r="I20" s="39">
        <v>120</v>
      </c>
      <c r="J20" s="39">
        <v>120</v>
      </c>
      <c r="K20" s="39">
        <v>120</v>
      </c>
    </row>
    <row r="21" spans="1:23" ht="18">
      <c r="A21" s="29" t="s">
        <v>21</v>
      </c>
      <c r="C21" s="40">
        <f>IF($C$11&gt;0,$C$11,$E$11)</f>
        <v>50</v>
      </c>
      <c r="D21" s="40">
        <f t="shared" ref="D21:K21" si="0">IF($C$11&gt;0,$C$11,$E$11)</f>
        <v>50</v>
      </c>
      <c r="E21" s="40">
        <f t="shared" si="0"/>
        <v>50</v>
      </c>
      <c r="F21" s="40">
        <f t="shared" si="0"/>
        <v>50</v>
      </c>
      <c r="G21" s="40">
        <f t="shared" si="0"/>
        <v>50</v>
      </c>
      <c r="H21" s="40">
        <f t="shared" si="0"/>
        <v>50</v>
      </c>
      <c r="I21" s="40">
        <f t="shared" si="0"/>
        <v>50</v>
      </c>
      <c r="J21" s="40">
        <f t="shared" si="0"/>
        <v>50</v>
      </c>
      <c r="K21" s="40">
        <f t="shared" si="0"/>
        <v>50</v>
      </c>
    </row>
    <row r="22" spans="1:23">
      <c r="A22" s="29" t="s">
        <v>28</v>
      </c>
      <c r="C22" s="41">
        <f>C20*C21</f>
        <v>6000</v>
      </c>
      <c r="D22" s="41">
        <f t="shared" ref="D22:K22" si="1">D20*D21</f>
        <v>6000</v>
      </c>
      <c r="E22" s="41">
        <f t="shared" si="1"/>
        <v>6000</v>
      </c>
      <c r="F22" s="41">
        <f t="shared" si="1"/>
        <v>6000</v>
      </c>
      <c r="G22" s="41">
        <f t="shared" si="1"/>
        <v>6000</v>
      </c>
      <c r="H22" s="41">
        <f t="shared" si="1"/>
        <v>6000</v>
      </c>
      <c r="I22" s="41">
        <f t="shared" si="1"/>
        <v>6000</v>
      </c>
      <c r="J22" s="41">
        <f t="shared" si="1"/>
        <v>6000</v>
      </c>
      <c r="K22" s="41">
        <f t="shared" si="1"/>
        <v>6000</v>
      </c>
    </row>
    <row r="23" spans="1:23">
      <c r="C23" s="41"/>
      <c r="D23" s="41"/>
      <c r="E23" s="41"/>
      <c r="F23" s="41"/>
      <c r="G23" s="41"/>
      <c r="H23" s="41"/>
      <c r="I23" s="41"/>
      <c r="J23" s="41"/>
      <c r="K23" s="41"/>
    </row>
    <row r="24" spans="1:23">
      <c r="A24" s="34" t="s">
        <v>5</v>
      </c>
      <c r="C24" s="41"/>
      <c r="D24" s="41"/>
      <c r="E24" s="41"/>
      <c r="F24" s="41"/>
      <c r="G24" s="41"/>
      <c r="H24" s="41"/>
      <c r="I24" s="41"/>
      <c r="J24" s="41"/>
      <c r="K24" s="41"/>
    </row>
    <row r="25" spans="1:23">
      <c r="A25" s="29" t="s">
        <v>25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</row>
    <row r="26" spans="1:23" ht="18">
      <c r="A26" s="29" t="s">
        <v>26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23" ht="18">
      <c r="A27" s="29" t="s">
        <v>27</v>
      </c>
      <c r="C27" s="40">
        <f>C25+C26</f>
        <v>0</v>
      </c>
      <c r="D27" s="40">
        <f t="shared" ref="D27:K27" si="2">D25+D26</f>
        <v>0</v>
      </c>
      <c r="E27" s="40">
        <f t="shared" si="2"/>
        <v>0</v>
      </c>
      <c r="F27" s="40">
        <f t="shared" si="2"/>
        <v>0</v>
      </c>
      <c r="G27" s="40">
        <f t="shared" si="2"/>
        <v>0</v>
      </c>
      <c r="H27" s="40">
        <f t="shared" si="2"/>
        <v>0</v>
      </c>
      <c r="I27" s="40">
        <f t="shared" si="2"/>
        <v>0</v>
      </c>
      <c r="J27" s="40">
        <f t="shared" si="2"/>
        <v>0</v>
      </c>
      <c r="K27" s="40">
        <f t="shared" si="2"/>
        <v>0</v>
      </c>
    </row>
    <row r="28" spans="1:23">
      <c r="A28" s="29" t="s">
        <v>29</v>
      </c>
      <c r="C28" s="41">
        <f>C27*4</f>
        <v>0</v>
      </c>
      <c r="D28" s="41">
        <f t="shared" ref="D28:K28" si="3">D27*4</f>
        <v>0</v>
      </c>
      <c r="E28" s="41">
        <f t="shared" si="3"/>
        <v>0</v>
      </c>
      <c r="F28" s="41">
        <f t="shared" si="3"/>
        <v>0</v>
      </c>
      <c r="G28" s="41">
        <f t="shared" si="3"/>
        <v>0</v>
      </c>
      <c r="H28" s="41">
        <f t="shared" si="3"/>
        <v>0</v>
      </c>
      <c r="I28" s="41">
        <f t="shared" si="3"/>
        <v>0</v>
      </c>
      <c r="J28" s="41">
        <f>J27*4</f>
        <v>0</v>
      </c>
      <c r="K28" s="41">
        <f t="shared" si="3"/>
        <v>0</v>
      </c>
    </row>
    <row r="29" spans="1:23">
      <c r="C29" s="41"/>
      <c r="D29" s="41"/>
      <c r="E29" s="41"/>
      <c r="F29" s="41"/>
      <c r="G29" s="41"/>
      <c r="H29" s="41"/>
      <c r="I29" s="41"/>
      <c r="J29" s="41"/>
      <c r="K29" s="41"/>
    </row>
    <row r="30" spans="1:23">
      <c r="A30" s="29" t="s">
        <v>6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1:23">
      <c r="A31" s="29" t="s">
        <v>30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</row>
    <row r="32" spans="1:23">
      <c r="A32" s="29" t="s">
        <v>31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8">
      <c r="A33" s="29" t="s">
        <v>32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>
      <c r="A34" s="29" t="s">
        <v>33</v>
      </c>
      <c r="C34" s="41">
        <f>(C31*4)+C32+C33</f>
        <v>0</v>
      </c>
      <c r="D34" s="41">
        <f t="shared" ref="D34:K34" si="4">(D31*4)+D32+D33</f>
        <v>0</v>
      </c>
      <c r="E34" s="41">
        <f t="shared" si="4"/>
        <v>0</v>
      </c>
      <c r="F34" s="41">
        <f t="shared" si="4"/>
        <v>0</v>
      </c>
      <c r="G34" s="41">
        <f t="shared" si="4"/>
        <v>0</v>
      </c>
      <c r="H34" s="41">
        <f t="shared" si="4"/>
        <v>0</v>
      </c>
      <c r="I34" s="41">
        <f t="shared" si="4"/>
        <v>0</v>
      </c>
      <c r="J34" s="41">
        <f t="shared" si="4"/>
        <v>0</v>
      </c>
      <c r="K34" s="41">
        <f t="shared" si="4"/>
        <v>0</v>
      </c>
    </row>
    <row r="35" spans="1:11">
      <c r="C35" s="41"/>
      <c r="D35" s="41"/>
      <c r="E35" s="41"/>
      <c r="F35" s="41"/>
      <c r="G35" s="41"/>
      <c r="H35" s="41"/>
      <c r="I35" s="41"/>
      <c r="J35" s="41"/>
      <c r="K35" s="41"/>
    </row>
    <row r="36" spans="1:11">
      <c r="A36" s="29" t="s">
        <v>7</v>
      </c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8">
      <c r="A37" s="29" t="s">
        <v>34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>
      <c r="A38" s="29" t="s">
        <v>41</v>
      </c>
      <c r="C38" s="41">
        <f>C37</f>
        <v>0</v>
      </c>
      <c r="D38" s="41">
        <f t="shared" ref="D38:K38" si="5">D37</f>
        <v>0</v>
      </c>
      <c r="E38" s="41">
        <f t="shared" si="5"/>
        <v>0</v>
      </c>
      <c r="F38" s="41">
        <f t="shared" si="5"/>
        <v>0</v>
      </c>
      <c r="G38" s="41">
        <f t="shared" si="5"/>
        <v>0</v>
      </c>
      <c r="H38" s="41">
        <f t="shared" si="5"/>
        <v>0</v>
      </c>
      <c r="I38" s="41">
        <f t="shared" si="5"/>
        <v>0</v>
      </c>
      <c r="J38" s="41">
        <f t="shared" si="5"/>
        <v>0</v>
      </c>
      <c r="K38" s="41">
        <f t="shared" si="5"/>
        <v>0</v>
      </c>
    </row>
    <row r="39" spans="1:11">
      <c r="C39" s="41"/>
      <c r="D39" s="41"/>
      <c r="E39" s="41"/>
      <c r="F39" s="41"/>
      <c r="G39" s="41"/>
      <c r="H39" s="41"/>
      <c r="I39" s="41"/>
      <c r="J39" s="41"/>
      <c r="K39" s="41"/>
    </row>
    <row r="40" spans="1:11">
      <c r="A40" s="29" t="s">
        <v>8</v>
      </c>
      <c r="C40" s="41"/>
      <c r="D40" s="41"/>
      <c r="E40" s="41"/>
      <c r="F40" s="41"/>
      <c r="G40" s="41"/>
      <c r="H40" s="41"/>
      <c r="I40" s="41"/>
      <c r="J40" s="41"/>
      <c r="K40" s="41"/>
    </row>
    <row r="41" spans="1:11" s="48" customFormat="1">
      <c r="A41" s="48" t="s">
        <v>35</v>
      </c>
      <c r="C41" s="49">
        <v>200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</row>
    <row r="42" spans="1:11">
      <c r="A42" s="29" t="s">
        <v>21</v>
      </c>
      <c r="C42" s="41">
        <f>$C$11</f>
        <v>50</v>
      </c>
      <c r="D42" s="41">
        <f t="shared" ref="D42:K42" si="6">$C$11</f>
        <v>50</v>
      </c>
      <c r="E42" s="41">
        <f t="shared" si="6"/>
        <v>50</v>
      </c>
      <c r="F42" s="41">
        <f t="shared" si="6"/>
        <v>50</v>
      </c>
      <c r="G42" s="41">
        <f t="shared" si="6"/>
        <v>50</v>
      </c>
      <c r="H42" s="41">
        <f t="shared" si="6"/>
        <v>50</v>
      </c>
      <c r="I42" s="41">
        <f t="shared" si="6"/>
        <v>50</v>
      </c>
      <c r="J42" s="41">
        <f t="shared" si="6"/>
        <v>50</v>
      </c>
      <c r="K42" s="41">
        <f t="shared" si="6"/>
        <v>50</v>
      </c>
    </row>
    <row r="43" spans="1:11">
      <c r="A43" s="29" t="s">
        <v>36</v>
      </c>
      <c r="C43" s="41">
        <f>C41*C42</f>
        <v>10000</v>
      </c>
      <c r="D43" s="41">
        <f t="shared" ref="D43:K43" si="7">D41*D42</f>
        <v>0</v>
      </c>
      <c r="E43" s="41">
        <f t="shared" si="7"/>
        <v>0</v>
      </c>
      <c r="F43" s="41">
        <f t="shared" si="7"/>
        <v>0</v>
      </c>
      <c r="G43" s="41">
        <f t="shared" si="7"/>
        <v>0</v>
      </c>
      <c r="H43" s="41">
        <f t="shared" si="7"/>
        <v>0</v>
      </c>
      <c r="I43" s="41">
        <f t="shared" si="7"/>
        <v>0</v>
      </c>
      <c r="J43" s="41">
        <f t="shared" si="7"/>
        <v>0</v>
      </c>
      <c r="K43" s="41">
        <f t="shared" si="7"/>
        <v>0</v>
      </c>
    </row>
    <row r="44" spans="1:11">
      <c r="A44" s="29" t="s">
        <v>37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>
      <c r="A45" s="29" t="s">
        <v>38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>
      <c r="A46" s="29" t="s">
        <v>39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8">
      <c r="A47" s="29" t="s">
        <v>40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>
      <c r="A48" s="29" t="s">
        <v>42</v>
      </c>
      <c r="C48" s="41">
        <f>C43+C44+C45+C46+(2*C47)</f>
        <v>10000</v>
      </c>
      <c r="D48" s="41">
        <f t="shared" ref="D48:K48" si="8">D43+D44+D45+D46+(2*D47)</f>
        <v>0</v>
      </c>
      <c r="E48" s="41">
        <f t="shared" si="8"/>
        <v>0</v>
      </c>
      <c r="F48" s="41">
        <f t="shared" si="8"/>
        <v>0</v>
      </c>
      <c r="G48" s="41">
        <f t="shared" si="8"/>
        <v>0</v>
      </c>
      <c r="H48" s="41">
        <f t="shared" si="8"/>
        <v>0</v>
      </c>
      <c r="I48" s="41">
        <f t="shared" si="8"/>
        <v>0</v>
      </c>
      <c r="J48" s="41">
        <f t="shared" si="8"/>
        <v>0</v>
      </c>
      <c r="K48" s="41">
        <f t="shared" si="8"/>
        <v>0</v>
      </c>
    </row>
    <row r="49" spans="1:11">
      <c r="C49" s="41"/>
      <c r="D49" s="41"/>
      <c r="E49" s="41"/>
      <c r="F49" s="41"/>
      <c r="G49" s="41"/>
      <c r="H49" s="41"/>
      <c r="I49" s="41"/>
      <c r="J49" s="41"/>
      <c r="K49" s="41"/>
    </row>
    <row r="50" spans="1:11">
      <c r="A50" s="29" t="s">
        <v>9</v>
      </c>
      <c r="C50" s="41"/>
      <c r="D50" s="41"/>
      <c r="E50" s="41"/>
      <c r="F50" s="41"/>
      <c r="G50" s="41"/>
      <c r="H50" s="41"/>
      <c r="I50" s="41"/>
      <c r="J50" s="41"/>
      <c r="K50" s="41"/>
    </row>
    <row r="51" spans="1:11">
      <c r="A51" s="29" t="s">
        <v>43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s="12" customFormat="1">
      <c r="A52" s="12" t="s">
        <v>44</v>
      </c>
      <c r="C52" s="12">
        <f>$C$13</f>
        <v>0.1</v>
      </c>
      <c r="D52" s="12">
        <f t="shared" ref="D52:K52" si="9">$C$13</f>
        <v>0.1</v>
      </c>
      <c r="E52" s="12">
        <f t="shared" si="9"/>
        <v>0.1</v>
      </c>
      <c r="F52" s="12">
        <f t="shared" si="9"/>
        <v>0.1</v>
      </c>
      <c r="G52" s="12">
        <f t="shared" si="9"/>
        <v>0.1</v>
      </c>
      <c r="H52" s="12">
        <f t="shared" si="9"/>
        <v>0.1</v>
      </c>
      <c r="I52" s="12">
        <f t="shared" si="9"/>
        <v>0.1</v>
      </c>
      <c r="J52" s="12">
        <f t="shared" si="9"/>
        <v>0.1</v>
      </c>
      <c r="K52" s="12">
        <f t="shared" si="9"/>
        <v>0.1</v>
      </c>
    </row>
    <row r="53" spans="1:11">
      <c r="A53" s="29" t="s">
        <v>49</v>
      </c>
      <c r="C53" s="41">
        <f>C51*C52</f>
        <v>0</v>
      </c>
      <c r="D53" s="41">
        <f t="shared" ref="D53:K53" si="10">D51*D52</f>
        <v>0</v>
      </c>
      <c r="E53" s="41">
        <f t="shared" si="10"/>
        <v>0</v>
      </c>
      <c r="F53" s="41">
        <f t="shared" si="10"/>
        <v>0</v>
      </c>
      <c r="G53" s="41">
        <f t="shared" si="10"/>
        <v>0</v>
      </c>
      <c r="H53" s="41">
        <f t="shared" si="10"/>
        <v>0</v>
      </c>
      <c r="I53" s="41">
        <f t="shared" si="10"/>
        <v>0</v>
      </c>
      <c r="J53" s="41">
        <f t="shared" si="10"/>
        <v>0</v>
      </c>
      <c r="K53" s="41">
        <f t="shared" si="10"/>
        <v>0</v>
      </c>
    </row>
    <row r="54" spans="1:11">
      <c r="A54" s="29" t="s">
        <v>45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1" ht="18">
      <c r="A55" s="29" t="s">
        <v>46</v>
      </c>
      <c r="C55" s="40">
        <f>C53-C54</f>
        <v>0</v>
      </c>
      <c r="D55" s="40">
        <f t="shared" ref="D55:K55" si="11">D53-D54</f>
        <v>0</v>
      </c>
      <c r="E55" s="40">
        <f t="shared" si="11"/>
        <v>0</v>
      </c>
      <c r="F55" s="40">
        <f t="shared" si="11"/>
        <v>0</v>
      </c>
      <c r="G55" s="40">
        <f t="shared" si="11"/>
        <v>0</v>
      </c>
      <c r="H55" s="40">
        <f t="shared" si="11"/>
        <v>0</v>
      </c>
      <c r="I55" s="40">
        <f t="shared" si="11"/>
        <v>0</v>
      </c>
      <c r="J55" s="40">
        <f t="shared" si="11"/>
        <v>0</v>
      </c>
      <c r="K55" s="40">
        <f t="shared" si="11"/>
        <v>0</v>
      </c>
    </row>
    <row r="56" spans="1:11">
      <c r="A56" s="29" t="s">
        <v>47</v>
      </c>
      <c r="C56" s="41">
        <f>C55*2</f>
        <v>0</v>
      </c>
      <c r="D56" s="41">
        <f t="shared" ref="D56:K56" si="12">D55*2</f>
        <v>0</v>
      </c>
      <c r="E56" s="41">
        <f t="shared" si="12"/>
        <v>0</v>
      </c>
      <c r="F56" s="41">
        <f t="shared" si="12"/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0</v>
      </c>
      <c r="K56" s="41">
        <f t="shared" si="12"/>
        <v>0</v>
      </c>
    </row>
    <row r="57" spans="1:11">
      <c r="C57" s="41"/>
      <c r="D57" s="41"/>
      <c r="E57" s="41"/>
      <c r="F57" s="41"/>
      <c r="G57" s="41"/>
      <c r="H57" s="41"/>
      <c r="I57" s="41"/>
      <c r="J57" s="41"/>
      <c r="K57" s="41"/>
    </row>
    <row r="58" spans="1:11">
      <c r="A58" s="29" t="s">
        <v>50</v>
      </c>
      <c r="C58" s="41">
        <f>C22+C28+C34+C38+C48+C56</f>
        <v>16000</v>
      </c>
      <c r="D58" s="41">
        <f t="shared" ref="D58:K58" si="13">D22+D28+D34+D38+D48+D56</f>
        <v>6000</v>
      </c>
      <c r="E58" s="41">
        <f t="shared" si="13"/>
        <v>6000</v>
      </c>
      <c r="F58" s="41">
        <f t="shared" si="13"/>
        <v>6000</v>
      </c>
      <c r="G58" s="41">
        <f t="shared" si="13"/>
        <v>6000</v>
      </c>
      <c r="H58" s="41">
        <f t="shared" si="13"/>
        <v>6000</v>
      </c>
      <c r="I58" s="41">
        <f t="shared" si="13"/>
        <v>6000</v>
      </c>
      <c r="J58" s="41">
        <f t="shared" si="13"/>
        <v>6000</v>
      </c>
      <c r="K58" s="41">
        <f t="shared" si="13"/>
        <v>6000</v>
      </c>
    </row>
    <row r="59" spans="1:11">
      <c r="C59" s="41"/>
    </row>
    <row r="60" spans="1:11">
      <c r="C60" s="41"/>
    </row>
    <row r="61" spans="1:11">
      <c r="C61" s="41"/>
    </row>
    <row r="62" spans="1:11">
      <c r="C62" s="41"/>
    </row>
    <row r="63" spans="1:11">
      <c r="C63" s="41"/>
    </row>
  </sheetData>
  <pageMargins left="0.7" right="0.7" top="0.75" bottom="0.75" header="0.3" footer="0.3"/>
  <pageSetup scale="58" orientation="landscape" r:id="rId1"/>
  <headerFooter>
    <oddHeader>&amp;LSlicing Pie&amp;RGrunt Fund Calculator</oddHeader>
    <oddFooter>&amp;Lby, Mike Moyer&amp;R&amp;A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63"/>
  <sheetViews>
    <sheetView showGridLines="0" zoomScaleNormal="100" workbookViewId="0">
      <selection activeCell="A41" sqref="A41:XFD41"/>
    </sheetView>
  </sheetViews>
  <sheetFormatPr baseColWidth="10" defaultColWidth="8.83203125" defaultRowHeight="15"/>
  <cols>
    <col min="1" max="1" width="24.5" customWidth="1"/>
    <col min="2" max="2" width="10.5" customWidth="1"/>
    <col min="3" max="3" width="12.33203125" customWidth="1"/>
    <col min="4" max="12" width="11.1640625" customWidth="1"/>
    <col min="13" max="13" width="10.83203125" customWidth="1"/>
    <col min="14" max="14" width="9.83203125" customWidth="1"/>
    <col min="15" max="15" width="9.6640625" customWidth="1"/>
  </cols>
  <sheetData>
    <row r="1" spans="1:5" s="13" customFormat="1" ht="25">
      <c r="B1" s="14" t="s">
        <v>59</v>
      </c>
      <c r="E1" s="25" t="s">
        <v>68</v>
      </c>
    </row>
    <row r="2" spans="1:5">
      <c r="B2" s="2"/>
    </row>
    <row r="3" spans="1:5">
      <c r="A3" t="s">
        <v>13</v>
      </c>
      <c r="C3" s="24">
        <v>43101</v>
      </c>
    </row>
    <row r="4" spans="1:5">
      <c r="C4" s="4"/>
    </row>
    <row r="5" spans="1:5">
      <c r="A5" s="2" t="s">
        <v>14</v>
      </c>
      <c r="C5" s="4"/>
    </row>
    <row r="6" spans="1:5">
      <c r="A6" t="s">
        <v>22</v>
      </c>
      <c r="C6" s="35">
        <v>50000</v>
      </c>
    </row>
    <row r="7" spans="1:5">
      <c r="A7" t="s">
        <v>15</v>
      </c>
      <c r="C7" s="35">
        <v>0</v>
      </c>
    </row>
    <row r="8" spans="1:5">
      <c r="A8" t="s">
        <v>16</v>
      </c>
      <c r="C8" s="29">
        <f>C6-C7</f>
        <v>50000</v>
      </c>
      <c r="E8" s="3" t="s">
        <v>24</v>
      </c>
    </row>
    <row r="9" spans="1:5">
      <c r="A9" t="s">
        <v>17</v>
      </c>
      <c r="C9" s="29">
        <f>C8/2000</f>
        <v>25</v>
      </c>
      <c r="D9" s="10" t="s">
        <v>23</v>
      </c>
      <c r="E9" s="16"/>
    </row>
    <row r="10" spans="1:5">
      <c r="A10" t="s">
        <v>18</v>
      </c>
      <c r="C10" s="29">
        <f>C9*2</f>
        <v>50</v>
      </c>
      <c r="E10" s="29">
        <f>E9*2</f>
        <v>0</v>
      </c>
    </row>
    <row r="11" spans="1:5">
      <c r="A11" s="1" t="s">
        <v>19</v>
      </c>
      <c r="B11" s="1"/>
      <c r="C11" s="38">
        <f>C10</f>
        <v>50</v>
      </c>
      <c r="E11" s="38">
        <f>E10</f>
        <v>0</v>
      </c>
    </row>
    <row r="12" spans="1:5">
      <c r="A12" s="1"/>
      <c r="B12" s="1"/>
      <c r="C12" s="9"/>
      <c r="E12" s="9"/>
    </row>
    <row r="13" spans="1:5">
      <c r="A13" s="1" t="s">
        <v>48</v>
      </c>
      <c r="B13" s="1"/>
      <c r="C13" s="20">
        <v>0</v>
      </c>
      <c r="E13" s="9"/>
    </row>
    <row r="14" spans="1:5">
      <c r="A14" s="1"/>
      <c r="B14" s="1"/>
      <c r="C14" s="9"/>
      <c r="E14" s="9"/>
    </row>
    <row r="15" spans="1:5">
      <c r="A15" s="1"/>
      <c r="B15" s="1"/>
      <c r="C15" s="9"/>
      <c r="E15" s="9"/>
    </row>
    <row r="16" spans="1:5">
      <c r="C16" s="4"/>
    </row>
    <row r="17" spans="1:23" s="44" customFormat="1">
      <c r="A17" s="44" t="s">
        <v>65</v>
      </c>
      <c r="C17" s="50">
        <v>43039</v>
      </c>
      <c r="D17" s="50">
        <v>43040</v>
      </c>
      <c r="E17" s="50">
        <v>43070</v>
      </c>
      <c r="F17" s="50">
        <v>43101</v>
      </c>
      <c r="G17" s="50">
        <v>43132</v>
      </c>
      <c r="H17" s="50">
        <v>43160</v>
      </c>
      <c r="I17" s="50">
        <v>43191</v>
      </c>
      <c r="J17" s="50">
        <v>43221</v>
      </c>
      <c r="K17" s="50">
        <v>43252</v>
      </c>
      <c r="L17" s="50">
        <v>43282</v>
      </c>
      <c r="M17" s="50">
        <v>43313</v>
      </c>
      <c r="N17" s="50">
        <v>43344</v>
      </c>
      <c r="O17" s="50">
        <v>43374</v>
      </c>
      <c r="P17" s="50">
        <v>43405</v>
      </c>
      <c r="Q17" s="50">
        <v>43435</v>
      </c>
      <c r="R17" s="50">
        <v>43466</v>
      </c>
      <c r="S17" s="50">
        <v>43497</v>
      </c>
      <c r="T17" s="50">
        <v>43525</v>
      </c>
      <c r="U17" s="50">
        <v>43556</v>
      </c>
      <c r="V17" s="50">
        <v>43586</v>
      </c>
      <c r="W17" s="50">
        <v>43617</v>
      </c>
    </row>
    <row r="19" spans="1:23">
      <c r="A19" s="2" t="s">
        <v>4</v>
      </c>
    </row>
    <row r="20" spans="1:23">
      <c r="A20" t="s">
        <v>20</v>
      </c>
      <c r="C20" s="17">
        <v>0</v>
      </c>
      <c r="D20" s="17">
        <v>0</v>
      </c>
      <c r="E20" s="17">
        <v>0</v>
      </c>
      <c r="F20" s="17">
        <v>20</v>
      </c>
      <c r="G20" s="17">
        <v>20</v>
      </c>
      <c r="H20" s="17">
        <v>20</v>
      </c>
      <c r="I20" s="17">
        <v>20</v>
      </c>
      <c r="J20" s="17">
        <v>20</v>
      </c>
      <c r="K20" s="17">
        <v>20</v>
      </c>
      <c r="L20" s="17">
        <v>0</v>
      </c>
      <c r="M20" s="17">
        <v>0</v>
      </c>
      <c r="N20" s="17">
        <v>0</v>
      </c>
      <c r="O20" s="17">
        <v>0</v>
      </c>
    </row>
    <row r="21" spans="1:23" s="29" customFormat="1" ht="18">
      <c r="A21" s="29" t="s">
        <v>21</v>
      </c>
      <c r="C21" s="40">
        <f>IF($C$11&gt;0,$C$11,$E$11)</f>
        <v>50</v>
      </c>
      <c r="D21" s="40">
        <f t="shared" ref="D21:O21" si="0">IF($C$11&gt;0,$C$11,$E$11)</f>
        <v>50</v>
      </c>
      <c r="E21" s="40">
        <f t="shared" si="0"/>
        <v>50</v>
      </c>
      <c r="F21" s="40">
        <f t="shared" si="0"/>
        <v>50</v>
      </c>
      <c r="G21" s="40">
        <f t="shared" si="0"/>
        <v>50</v>
      </c>
      <c r="H21" s="40">
        <f t="shared" si="0"/>
        <v>50</v>
      </c>
      <c r="I21" s="40">
        <f t="shared" si="0"/>
        <v>50</v>
      </c>
      <c r="J21" s="40">
        <f t="shared" si="0"/>
        <v>50</v>
      </c>
      <c r="K21" s="40">
        <f t="shared" si="0"/>
        <v>50</v>
      </c>
      <c r="L21" s="40">
        <f t="shared" si="0"/>
        <v>50</v>
      </c>
      <c r="M21" s="40">
        <f t="shared" si="0"/>
        <v>50</v>
      </c>
      <c r="N21" s="40">
        <f t="shared" si="0"/>
        <v>50</v>
      </c>
      <c r="O21" s="40">
        <f t="shared" si="0"/>
        <v>50</v>
      </c>
    </row>
    <row r="22" spans="1:23" s="29" customFormat="1">
      <c r="A22" s="29" t="s">
        <v>28</v>
      </c>
      <c r="C22" s="41">
        <f>C20*C21</f>
        <v>0</v>
      </c>
      <c r="D22" s="41">
        <f t="shared" ref="D22:O22" si="1">D20*D21</f>
        <v>0</v>
      </c>
      <c r="E22" s="41">
        <f t="shared" si="1"/>
        <v>0</v>
      </c>
      <c r="F22" s="41">
        <f t="shared" si="1"/>
        <v>1000</v>
      </c>
      <c r="G22" s="41">
        <f t="shared" si="1"/>
        <v>1000</v>
      </c>
      <c r="H22" s="41">
        <f t="shared" si="1"/>
        <v>1000</v>
      </c>
      <c r="I22" s="41">
        <f t="shared" si="1"/>
        <v>1000</v>
      </c>
      <c r="J22" s="41">
        <f t="shared" si="1"/>
        <v>1000</v>
      </c>
      <c r="K22" s="41">
        <f t="shared" si="1"/>
        <v>1000</v>
      </c>
      <c r="L22" s="41">
        <f t="shared" si="1"/>
        <v>0</v>
      </c>
      <c r="M22" s="41">
        <f t="shared" si="1"/>
        <v>0</v>
      </c>
      <c r="N22" s="41">
        <f t="shared" si="1"/>
        <v>0</v>
      </c>
      <c r="O22" s="41">
        <f t="shared" si="1"/>
        <v>0</v>
      </c>
    </row>
    <row r="23" spans="1:23" s="29" customForma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23" s="29" customFormat="1">
      <c r="A24" s="34" t="s">
        <v>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23" s="29" customFormat="1">
      <c r="A25" s="29" t="s">
        <v>25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</row>
    <row r="26" spans="1:23" s="29" customFormat="1" ht="18">
      <c r="A26" s="29" t="s">
        <v>26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23" s="29" customFormat="1" ht="18">
      <c r="A27" s="29" t="s">
        <v>27</v>
      </c>
      <c r="C27" s="40">
        <f>C25+C26</f>
        <v>0</v>
      </c>
      <c r="D27" s="40">
        <f t="shared" ref="D27:O27" si="2">D25+D26</f>
        <v>0</v>
      </c>
      <c r="E27" s="40">
        <f t="shared" si="2"/>
        <v>0</v>
      </c>
      <c r="F27" s="40">
        <f t="shared" si="2"/>
        <v>0</v>
      </c>
      <c r="G27" s="40">
        <f t="shared" si="2"/>
        <v>0</v>
      </c>
      <c r="H27" s="40">
        <f t="shared" si="2"/>
        <v>0</v>
      </c>
      <c r="I27" s="40">
        <f t="shared" si="2"/>
        <v>0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  <c r="N27" s="40">
        <f t="shared" si="2"/>
        <v>0</v>
      </c>
      <c r="O27" s="40">
        <f t="shared" si="2"/>
        <v>0</v>
      </c>
    </row>
    <row r="28" spans="1:23" s="29" customFormat="1">
      <c r="A28" s="29" t="s">
        <v>29</v>
      </c>
      <c r="C28" s="41">
        <f>C27*4</f>
        <v>0</v>
      </c>
      <c r="D28" s="41">
        <f t="shared" ref="D28:O28" si="3">D27*4</f>
        <v>0</v>
      </c>
      <c r="E28" s="41">
        <f t="shared" si="3"/>
        <v>0</v>
      </c>
      <c r="F28" s="41">
        <f t="shared" si="3"/>
        <v>0</v>
      </c>
      <c r="G28" s="41">
        <f t="shared" si="3"/>
        <v>0</v>
      </c>
      <c r="H28" s="41">
        <f t="shared" si="3"/>
        <v>0</v>
      </c>
      <c r="I28" s="41">
        <f t="shared" si="3"/>
        <v>0</v>
      </c>
      <c r="J28" s="41">
        <f t="shared" si="3"/>
        <v>0</v>
      </c>
      <c r="K28" s="41">
        <f t="shared" si="3"/>
        <v>0</v>
      </c>
      <c r="L28" s="41">
        <f t="shared" si="3"/>
        <v>0</v>
      </c>
      <c r="M28" s="41">
        <f t="shared" si="3"/>
        <v>0</v>
      </c>
      <c r="N28" s="41">
        <f t="shared" si="3"/>
        <v>0</v>
      </c>
      <c r="O28" s="41">
        <f t="shared" si="3"/>
        <v>0</v>
      </c>
    </row>
    <row r="29" spans="1:23" s="29" customForma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23" s="29" customFormat="1">
      <c r="A30" s="29" t="s">
        <v>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23" s="29" customFormat="1">
      <c r="A31" s="29" t="s">
        <v>30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</row>
    <row r="32" spans="1:23" s="29" customFormat="1">
      <c r="A32" s="29" t="s">
        <v>31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</row>
    <row r="33" spans="1:15" s="29" customFormat="1" ht="18">
      <c r="A33" s="29" t="s">
        <v>32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3">
        <v>0</v>
      </c>
      <c r="M33" s="42">
        <v>0</v>
      </c>
      <c r="N33" s="42">
        <v>0</v>
      </c>
      <c r="O33" s="42">
        <v>0</v>
      </c>
    </row>
    <row r="34" spans="1:15" s="29" customFormat="1">
      <c r="A34" s="29" t="s">
        <v>33</v>
      </c>
      <c r="C34" s="41">
        <f>(C31*4)+C32+C33</f>
        <v>0</v>
      </c>
      <c r="D34" s="41">
        <f t="shared" ref="D34:O34" si="4">(D31*4)+D32+D33</f>
        <v>0</v>
      </c>
      <c r="E34" s="41">
        <f t="shared" si="4"/>
        <v>0</v>
      </c>
      <c r="F34" s="41">
        <f t="shared" si="4"/>
        <v>0</v>
      </c>
      <c r="G34" s="41">
        <f t="shared" si="4"/>
        <v>0</v>
      </c>
      <c r="H34" s="41">
        <f t="shared" si="4"/>
        <v>0</v>
      </c>
      <c r="I34" s="41">
        <f t="shared" si="4"/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4"/>
        <v>0</v>
      </c>
    </row>
    <row r="35" spans="1:15" s="29" customFormat="1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s="29" customFormat="1">
      <c r="A36" s="29" t="s">
        <v>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s="29" customFormat="1" ht="18">
      <c r="A37" s="29" t="s">
        <v>34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</row>
    <row r="38" spans="1:15" s="29" customFormat="1">
      <c r="A38" s="29" t="s">
        <v>41</v>
      </c>
      <c r="C38" s="41">
        <f>C37</f>
        <v>0</v>
      </c>
      <c r="D38" s="41">
        <f t="shared" ref="D38:O38" si="5">D37</f>
        <v>0</v>
      </c>
      <c r="E38" s="41">
        <f t="shared" si="5"/>
        <v>0</v>
      </c>
      <c r="F38" s="41">
        <f t="shared" si="5"/>
        <v>0</v>
      </c>
      <c r="G38" s="41">
        <f t="shared" si="5"/>
        <v>0</v>
      </c>
      <c r="H38" s="41">
        <f t="shared" si="5"/>
        <v>0</v>
      </c>
      <c r="I38" s="41">
        <f t="shared" si="5"/>
        <v>0</v>
      </c>
      <c r="J38" s="41">
        <f t="shared" si="5"/>
        <v>0</v>
      </c>
      <c r="K38" s="41">
        <f t="shared" si="5"/>
        <v>0</v>
      </c>
      <c r="L38" s="41">
        <f t="shared" si="5"/>
        <v>0</v>
      </c>
      <c r="M38" s="41">
        <f t="shared" si="5"/>
        <v>0</v>
      </c>
      <c r="N38" s="41">
        <f t="shared" si="5"/>
        <v>0</v>
      </c>
      <c r="O38" s="41">
        <f t="shared" si="5"/>
        <v>0</v>
      </c>
    </row>
    <row r="39" spans="1:15" s="29" customForma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s="29" customFormat="1">
      <c r="A40" s="29" t="s">
        <v>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s="48" customFormat="1">
      <c r="A41" s="48" t="s">
        <v>35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s="29" customFormat="1">
      <c r="A42" s="29" t="s">
        <v>21</v>
      </c>
      <c r="C42" s="41">
        <f>$C$11</f>
        <v>50</v>
      </c>
      <c r="D42" s="41">
        <f t="shared" ref="D42:O42" si="6">$C$11</f>
        <v>50</v>
      </c>
      <c r="E42" s="41">
        <f t="shared" si="6"/>
        <v>50</v>
      </c>
      <c r="F42" s="41">
        <f t="shared" si="6"/>
        <v>50</v>
      </c>
      <c r="G42" s="41">
        <f t="shared" si="6"/>
        <v>50</v>
      </c>
      <c r="H42" s="41">
        <f t="shared" si="6"/>
        <v>50</v>
      </c>
      <c r="I42" s="41">
        <f t="shared" si="6"/>
        <v>50</v>
      </c>
      <c r="J42" s="41">
        <f t="shared" si="6"/>
        <v>50</v>
      </c>
      <c r="K42" s="41">
        <f t="shared" si="6"/>
        <v>50</v>
      </c>
      <c r="L42" s="41">
        <f t="shared" si="6"/>
        <v>50</v>
      </c>
      <c r="M42" s="41">
        <f t="shared" si="6"/>
        <v>50</v>
      </c>
      <c r="N42" s="41">
        <f t="shared" si="6"/>
        <v>50</v>
      </c>
      <c r="O42" s="41">
        <f t="shared" si="6"/>
        <v>50</v>
      </c>
    </row>
    <row r="43" spans="1:15" s="29" customFormat="1">
      <c r="A43" s="29" t="s">
        <v>36</v>
      </c>
      <c r="C43" s="41">
        <f>C41*C42</f>
        <v>0</v>
      </c>
      <c r="D43" s="41">
        <f t="shared" ref="D43:O43" si="7">D41*D42</f>
        <v>0</v>
      </c>
      <c r="E43" s="41">
        <f t="shared" si="7"/>
        <v>0</v>
      </c>
      <c r="F43" s="41">
        <f t="shared" si="7"/>
        <v>0</v>
      </c>
      <c r="G43" s="41">
        <f t="shared" si="7"/>
        <v>0</v>
      </c>
      <c r="H43" s="41">
        <f t="shared" si="7"/>
        <v>0</v>
      </c>
      <c r="I43" s="41">
        <f t="shared" si="7"/>
        <v>0</v>
      </c>
      <c r="J43" s="41">
        <f t="shared" si="7"/>
        <v>0</v>
      </c>
      <c r="K43" s="41">
        <f t="shared" si="7"/>
        <v>0</v>
      </c>
      <c r="L43" s="41">
        <f t="shared" si="7"/>
        <v>0</v>
      </c>
      <c r="M43" s="41">
        <f t="shared" si="7"/>
        <v>0</v>
      </c>
      <c r="N43" s="41">
        <f t="shared" si="7"/>
        <v>0</v>
      </c>
      <c r="O43" s="41">
        <f t="shared" si="7"/>
        <v>0</v>
      </c>
    </row>
    <row r="44" spans="1:15" s="29" customFormat="1">
      <c r="A44" s="29" t="s">
        <v>37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</row>
    <row r="45" spans="1:15" s="29" customFormat="1">
      <c r="A45" s="29" t="s">
        <v>38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</row>
    <row r="46" spans="1:15" s="29" customFormat="1">
      <c r="A46" s="29" t="s">
        <v>39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</row>
    <row r="47" spans="1:15" s="29" customFormat="1" ht="18">
      <c r="A47" s="29" t="s">
        <v>40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s="29" customFormat="1">
      <c r="A48" s="29" t="s">
        <v>42</v>
      </c>
      <c r="C48" s="41">
        <f>C43+C44+C45+C46+(2*C47)</f>
        <v>0</v>
      </c>
      <c r="D48" s="41">
        <f t="shared" ref="D48:O48" si="8">D43+D44+D45+D46+(2*D47)</f>
        <v>0</v>
      </c>
      <c r="E48" s="41">
        <f t="shared" si="8"/>
        <v>0</v>
      </c>
      <c r="F48" s="41">
        <f t="shared" si="8"/>
        <v>0</v>
      </c>
      <c r="G48" s="41">
        <f t="shared" si="8"/>
        <v>0</v>
      </c>
      <c r="H48" s="41">
        <f t="shared" si="8"/>
        <v>0</v>
      </c>
      <c r="I48" s="41">
        <f t="shared" si="8"/>
        <v>0</v>
      </c>
      <c r="J48" s="41">
        <f t="shared" si="8"/>
        <v>0</v>
      </c>
      <c r="K48" s="41">
        <f t="shared" si="8"/>
        <v>0</v>
      </c>
      <c r="L48" s="41">
        <f t="shared" si="8"/>
        <v>0</v>
      </c>
      <c r="M48" s="41">
        <f t="shared" si="8"/>
        <v>0</v>
      </c>
      <c r="N48" s="41">
        <f t="shared" si="8"/>
        <v>0</v>
      </c>
      <c r="O48" s="41">
        <f t="shared" si="8"/>
        <v>0</v>
      </c>
    </row>
    <row r="49" spans="1:16" s="29" customForma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6" s="29" customFormat="1">
      <c r="A50" s="29" t="s">
        <v>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6" s="29" customFormat="1">
      <c r="A51" s="29" t="s">
        <v>43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</row>
    <row r="52" spans="1:16">
      <c r="A52" t="s">
        <v>44</v>
      </c>
      <c r="C52" s="12">
        <f>$C$13</f>
        <v>0</v>
      </c>
      <c r="D52" s="12">
        <f t="shared" ref="D52:O52" si="9">$C$13</f>
        <v>0</v>
      </c>
      <c r="E52" s="12">
        <f t="shared" si="9"/>
        <v>0</v>
      </c>
      <c r="F52" s="12">
        <f t="shared" si="9"/>
        <v>0</v>
      </c>
      <c r="G52" s="12">
        <f t="shared" si="9"/>
        <v>0</v>
      </c>
      <c r="H52" s="12">
        <f t="shared" si="9"/>
        <v>0</v>
      </c>
      <c r="I52" s="12">
        <f t="shared" si="9"/>
        <v>0</v>
      </c>
      <c r="J52" s="12">
        <f t="shared" si="9"/>
        <v>0</v>
      </c>
      <c r="K52" s="12">
        <f t="shared" si="9"/>
        <v>0</v>
      </c>
      <c r="L52" s="12">
        <f t="shared" si="9"/>
        <v>0</v>
      </c>
      <c r="M52" s="12">
        <f t="shared" si="9"/>
        <v>0</v>
      </c>
      <c r="N52" s="12">
        <f t="shared" si="9"/>
        <v>0</v>
      </c>
      <c r="O52" s="12">
        <f t="shared" si="9"/>
        <v>0</v>
      </c>
    </row>
    <row r="53" spans="1:16" s="29" customFormat="1">
      <c r="A53" s="29" t="s">
        <v>49</v>
      </c>
      <c r="C53" s="41">
        <f>C51*C52</f>
        <v>0</v>
      </c>
      <c r="D53" s="41">
        <f t="shared" ref="D53:O53" si="10">D51*D52</f>
        <v>0</v>
      </c>
      <c r="E53" s="41">
        <f t="shared" si="10"/>
        <v>0</v>
      </c>
      <c r="F53" s="41">
        <f t="shared" si="10"/>
        <v>0</v>
      </c>
      <c r="G53" s="41">
        <f t="shared" si="10"/>
        <v>0</v>
      </c>
      <c r="H53" s="41">
        <f t="shared" si="10"/>
        <v>0</v>
      </c>
      <c r="I53" s="41">
        <f t="shared" si="10"/>
        <v>0</v>
      </c>
      <c r="J53" s="41">
        <f t="shared" si="10"/>
        <v>0</v>
      </c>
      <c r="K53" s="41">
        <f t="shared" si="10"/>
        <v>0</v>
      </c>
      <c r="L53" s="41">
        <f t="shared" si="10"/>
        <v>0</v>
      </c>
      <c r="M53" s="41">
        <f t="shared" si="10"/>
        <v>0</v>
      </c>
      <c r="N53" s="41">
        <f t="shared" si="10"/>
        <v>0</v>
      </c>
      <c r="O53" s="41">
        <f t="shared" si="10"/>
        <v>0</v>
      </c>
    </row>
    <row r="54" spans="1:16" s="29" customFormat="1">
      <c r="A54" s="29" t="s">
        <v>45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51"/>
    </row>
    <row r="55" spans="1:16" s="29" customFormat="1" ht="18">
      <c r="A55" s="29" t="s">
        <v>46</v>
      </c>
      <c r="C55" s="40">
        <f>C53-C54</f>
        <v>0</v>
      </c>
      <c r="D55" s="40">
        <f t="shared" ref="D55:O55" si="11">D53-D54</f>
        <v>0</v>
      </c>
      <c r="E55" s="40">
        <f t="shared" si="11"/>
        <v>0</v>
      </c>
      <c r="F55" s="40">
        <f t="shared" si="11"/>
        <v>0</v>
      </c>
      <c r="G55" s="40">
        <f t="shared" si="11"/>
        <v>0</v>
      </c>
      <c r="H55" s="40">
        <f t="shared" si="11"/>
        <v>0</v>
      </c>
      <c r="I55" s="40">
        <f t="shared" si="11"/>
        <v>0</v>
      </c>
      <c r="J55" s="40">
        <f t="shared" si="11"/>
        <v>0</v>
      </c>
      <c r="K55" s="40">
        <f t="shared" si="11"/>
        <v>0</v>
      </c>
      <c r="L55" s="40">
        <f t="shared" si="11"/>
        <v>0</v>
      </c>
      <c r="M55" s="40">
        <f t="shared" si="11"/>
        <v>0</v>
      </c>
      <c r="N55" s="40">
        <f t="shared" si="11"/>
        <v>0</v>
      </c>
      <c r="O55" s="40">
        <f t="shared" si="11"/>
        <v>0</v>
      </c>
    </row>
    <row r="56" spans="1:16" s="29" customFormat="1">
      <c r="A56" s="29" t="s">
        <v>47</v>
      </c>
      <c r="C56" s="41">
        <f>C55*2</f>
        <v>0</v>
      </c>
      <c r="D56" s="41">
        <f t="shared" ref="D56:O56" si="12">D55*2</f>
        <v>0</v>
      </c>
      <c r="E56" s="41">
        <f t="shared" si="12"/>
        <v>0</v>
      </c>
      <c r="F56" s="41">
        <f t="shared" si="12"/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0</v>
      </c>
      <c r="K56" s="41">
        <f t="shared" si="12"/>
        <v>0</v>
      </c>
      <c r="L56" s="41">
        <f t="shared" si="12"/>
        <v>0</v>
      </c>
      <c r="M56" s="41">
        <f t="shared" si="12"/>
        <v>0</v>
      </c>
      <c r="N56" s="41">
        <f t="shared" si="12"/>
        <v>0</v>
      </c>
      <c r="O56" s="41">
        <f t="shared" si="12"/>
        <v>0</v>
      </c>
    </row>
    <row r="57" spans="1:16" s="29" customForma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6" s="29" customFormat="1">
      <c r="A58" s="29" t="s">
        <v>50</v>
      </c>
      <c r="C58" s="41">
        <f>C22+C28+C34+C38+C48+C56</f>
        <v>0</v>
      </c>
      <c r="D58" s="41">
        <f t="shared" ref="D58:O58" si="13">D22+D28+D34+D38+D48+D56</f>
        <v>0</v>
      </c>
      <c r="E58" s="41">
        <f t="shared" si="13"/>
        <v>0</v>
      </c>
      <c r="F58" s="41">
        <f t="shared" si="13"/>
        <v>1000</v>
      </c>
      <c r="G58" s="41">
        <f t="shared" si="13"/>
        <v>1000</v>
      </c>
      <c r="H58" s="41">
        <f t="shared" si="13"/>
        <v>1000</v>
      </c>
      <c r="I58" s="41">
        <f t="shared" si="13"/>
        <v>1000</v>
      </c>
      <c r="J58" s="41">
        <f t="shared" si="13"/>
        <v>1000</v>
      </c>
      <c r="K58" s="41">
        <f t="shared" si="13"/>
        <v>1000</v>
      </c>
      <c r="L58" s="41">
        <f t="shared" si="13"/>
        <v>0</v>
      </c>
      <c r="M58" s="41">
        <f t="shared" si="13"/>
        <v>0</v>
      </c>
      <c r="N58" s="41">
        <f t="shared" si="13"/>
        <v>0</v>
      </c>
      <c r="O58" s="41">
        <f t="shared" si="13"/>
        <v>0</v>
      </c>
    </row>
    <row r="59" spans="1:16">
      <c r="C59" s="5"/>
    </row>
    <row r="60" spans="1:16">
      <c r="C60" s="5"/>
    </row>
    <row r="61" spans="1:16">
      <c r="C61" s="5"/>
    </row>
    <row r="62" spans="1:16">
      <c r="C62" s="5"/>
    </row>
    <row r="63" spans="1:16">
      <c r="C63" s="5"/>
    </row>
  </sheetData>
  <pageMargins left="0.7" right="0.7" top="0.75" bottom="0.75" header="0.3" footer="0.3"/>
  <pageSetup scale="58" orientation="landscape" r:id="rId1"/>
  <headerFooter>
    <oddHeader>&amp;LSlicing Pie&amp;RGrunt Fund Calculator</oddHeader>
    <oddFooter>&amp;Lby, Mike Moyer&amp;R&amp;A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63"/>
  <sheetViews>
    <sheetView showGridLines="0" zoomScaleNormal="100" workbookViewId="0">
      <selection activeCell="C6" sqref="C6"/>
    </sheetView>
  </sheetViews>
  <sheetFormatPr baseColWidth="10" defaultColWidth="8.83203125" defaultRowHeight="15"/>
  <cols>
    <col min="1" max="1" width="24.5" customWidth="1"/>
    <col min="2" max="2" width="10.5" customWidth="1"/>
    <col min="3" max="12" width="11.1640625" customWidth="1"/>
    <col min="13" max="13" width="10.83203125" customWidth="1"/>
    <col min="14" max="14" width="9.83203125" customWidth="1"/>
    <col min="15" max="15" width="9.6640625" customWidth="1"/>
  </cols>
  <sheetData>
    <row r="1" spans="1:5" s="13" customFormat="1" ht="25">
      <c r="B1" s="14" t="s">
        <v>58</v>
      </c>
      <c r="E1" s="25" t="s">
        <v>69</v>
      </c>
    </row>
    <row r="2" spans="1:5">
      <c r="B2" s="2"/>
    </row>
    <row r="3" spans="1:5">
      <c r="A3" t="s">
        <v>13</v>
      </c>
      <c r="C3" s="24">
        <v>43252</v>
      </c>
    </row>
    <row r="4" spans="1:5">
      <c r="C4" s="4"/>
    </row>
    <row r="5" spans="1:5">
      <c r="A5" s="2" t="s">
        <v>14</v>
      </c>
      <c r="C5" s="4"/>
    </row>
    <row r="6" spans="1:5">
      <c r="A6" t="s">
        <v>22</v>
      </c>
      <c r="C6" s="35">
        <v>50000</v>
      </c>
    </row>
    <row r="7" spans="1:5">
      <c r="A7" t="s">
        <v>15</v>
      </c>
      <c r="C7" s="35">
        <v>0</v>
      </c>
    </row>
    <row r="8" spans="1:5">
      <c r="A8" t="s">
        <v>16</v>
      </c>
      <c r="C8" s="29">
        <f>C6-C7</f>
        <v>50000</v>
      </c>
      <c r="E8" s="3" t="s">
        <v>24</v>
      </c>
    </row>
    <row r="9" spans="1:5">
      <c r="A9" t="s">
        <v>17</v>
      </c>
      <c r="C9" s="29">
        <f>C8/2000</f>
        <v>25</v>
      </c>
      <c r="D9" s="10" t="s">
        <v>23</v>
      </c>
      <c r="E9" s="16"/>
    </row>
    <row r="10" spans="1:5">
      <c r="A10" t="s">
        <v>18</v>
      </c>
      <c r="C10" s="29">
        <f>C9*2</f>
        <v>50</v>
      </c>
      <c r="E10" s="8">
        <f>E9*2</f>
        <v>0</v>
      </c>
    </row>
    <row r="11" spans="1:5">
      <c r="A11" s="1" t="s">
        <v>19</v>
      </c>
      <c r="B11" s="1"/>
      <c r="C11" s="38">
        <f>C10</f>
        <v>50</v>
      </c>
      <c r="E11" s="9">
        <f>E10</f>
        <v>0</v>
      </c>
    </row>
    <row r="12" spans="1:5">
      <c r="A12" s="1"/>
      <c r="B12" s="1"/>
      <c r="C12" s="9"/>
      <c r="E12" s="9"/>
    </row>
    <row r="13" spans="1:5">
      <c r="A13" s="1" t="s">
        <v>48</v>
      </c>
      <c r="B13" s="1"/>
      <c r="C13" s="20">
        <v>0</v>
      </c>
      <c r="E13" s="9"/>
    </row>
    <row r="14" spans="1:5">
      <c r="A14" s="1"/>
      <c r="B14" s="1"/>
      <c r="C14" s="9"/>
      <c r="E14" s="9"/>
    </row>
    <row r="15" spans="1:5">
      <c r="A15" s="1"/>
      <c r="B15" s="1"/>
      <c r="C15" s="9"/>
      <c r="E15" s="9"/>
    </row>
    <row r="16" spans="1:5">
      <c r="C16" s="4"/>
    </row>
    <row r="17" spans="1:23" s="44" customFormat="1">
      <c r="A17" s="44" t="s">
        <v>65</v>
      </c>
      <c r="C17" s="50">
        <v>43009</v>
      </c>
      <c r="D17" s="50">
        <v>43040</v>
      </c>
      <c r="E17" s="50">
        <v>43070</v>
      </c>
      <c r="F17" s="50">
        <v>43101</v>
      </c>
      <c r="G17" s="50">
        <v>43132</v>
      </c>
      <c r="H17" s="50">
        <v>43160</v>
      </c>
      <c r="I17" s="50">
        <v>43191</v>
      </c>
      <c r="J17" s="50">
        <v>43221</v>
      </c>
      <c r="K17" s="50">
        <v>43252</v>
      </c>
      <c r="L17" s="50">
        <v>43282</v>
      </c>
      <c r="M17" s="50">
        <v>43313</v>
      </c>
      <c r="N17" s="50">
        <v>43344</v>
      </c>
      <c r="O17" s="50">
        <v>43374</v>
      </c>
      <c r="P17" s="50">
        <v>43405</v>
      </c>
      <c r="Q17" s="50">
        <v>43435</v>
      </c>
      <c r="R17" s="50">
        <v>43466</v>
      </c>
      <c r="S17" s="50">
        <v>43497</v>
      </c>
      <c r="T17" s="50">
        <v>43525</v>
      </c>
      <c r="U17" s="50">
        <v>43556</v>
      </c>
      <c r="V17" s="50">
        <v>43586</v>
      </c>
      <c r="W17" s="50">
        <v>43617</v>
      </c>
    </row>
    <row r="19" spans="1:23">
      <c r="A19" s="2" t="s">
        <v>4</v>
      </c>
    </row>
    <row r="20" spans="1:23">
      <c r="A20" t="s">
        <v>20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40</v>
      </c>
      <c r="K20" s="17">
        <v>40</v>
      </c>
      <c r="L20" s="17">
        <v>0</v>
      </c>
      <c r="M20" s="17">
        <v>0</v>
      </c>
      <c r="N20" s="17">
        <v>0</v>
      </c>
      <c r="O20" s="17">
        <v>0</v>
      </c>
    </row>
    <row r="21" spans="1:23" s="29" customFormat="1" ht="18">
      <c r="A21" s="29" t="s">
        <v>21</v>
      </c>
      <c r="C21" s="40">
        <f>IF($C$11&gt;0,$C$11,$E$11)</f>
        <v>50</v>
      </c>
      <c r="D21" s="40">
        <f t="shared" ref="D21:O21" si="0">IF($C$11&gt;0,$C$11,$E$11)</f>
        <v>50</v>
      </c>
      <c r="E21" s="40">
        <f t="shared" si="0"/>
        <v>50</v>
      </c>
      <c r="F21" s="40">
        <f t="shared" si="0"/>
        <v>50</v>
      </c>
      <c r="G21" s="40">
        <f t="shared" si="0"/>
        <v>50</v>
      </c>
      <c r="H21" s="40">
        <f t="shared" si="0"/>
        <v>50</v>
      </c>
      <c r="I21" s="40">
        <f t="shared" si="0"/>
        <v>50</v>
      </c>
      <c r="J21" s="40">
        <f t="shared" si="0"/>
        <v>50</v>
      </c>
      <c r="K21" s="40">
        <f t="shared" si="0"/>
        <v>50</v>
      </c>
      <c r="L21" s="40">
        <f t="shared" si="0"/>
        <v>50</v>
      </c>
      <c r="M21" s="40">
        <f t="shared" si="0"/>
        <v>50</v>
      </c>
      <c r="N21" s="40">
        <f t="shared" si="0"/>
        <v>50</v>
      </c>
      <c r="O21" s="40">
        <f t="shared" si="0"/>
        <v>50</v>
      </c>
    </row>
    <row r="22" spans="1:23" s="29" customFormat="1">
      <c r="A22" s="29" t="s">
        <v>28</v>
      </c>
      <c r="C22" s="41">
        <f>C20*C21</f>
        <v>0</v>
      </c>
      <c r="D22" s="41">
        <f t="shared" ref="D22:O22" si="1">D20*D21</f>
        <v>0</v>
      </c>
      <c r="E22" s="41">
        <f t="shared" si="1"/>
        <v>0</v>
      </c>
      <c r="F22" s="41">
        <f t="shared" si="1"/>
        <v>0</v>
      </c>
      <c r="G22" s="41">
        <f t="shared" si="1"/>
        <v>0</v>
      </c>
      <c r="H22" s="41">
        <f t="shared" si="1"/>
        <v>0</v>
      </c>
      <c r="I22" s="41">
        <f t="shared" si="1"/>
        <v>0</v>
      </c>
      <c r="J22" s="41">
        <f t="shared" si="1"/>
        <v>2000</v>
      </c>
      <c r="K22" s="41">
        <f t="shared" si="1"/>
        <v>2000</v>
      </c>
      <c r="L22" s="41">
        <f t="shared" si="1"/>
        <v>0</v>
      </c>
      <c r="M22" s="41">
        <f t="shared" si="1"/>
        <v>0</v>
      </c>
      <c r="N22" s="41">
        <f t="shared" si="1"/>
        <v>0</v>
      </c>
      <c r="O22" s="41">
        <f t="shared" si="1"/>
        <v>0</v>
      </c>
    </row>
    <row r="23" spans="1:23" s="29" customForma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23" s="29" customFormat="1">
      <c r="A24" s="34" t="s">
        <v>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23" s="29" customFormat="1">
      <c r="A25" s="29" t="s">
        <v>25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</row>
    <row r="26" spans="1:23" s="29" customFormat="1" ht="18">
      <c r="A26" s="29" t="s">
        <v>26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23" s="29" customFormat="1" ht="18">
      <c r="A27" s="29" t="s">
        <v>27</v>
      </c>
      <c r="C27" s="40">
        <f>C25+C26</f>
        <v>0</v>
      </c>
      <c r="D27" s="40">
        <f t="shared" ref="D27:O27" si="2">D25+D26</f>
        <v>0</v>
      </c>
      <c r="E27" s="40">
        <f t="shared" si="2"/>
        <v>0</v>
      </c>
      <c r="F27" s="40">
        <f t="shared" si="2"/>
        <v>0</v>
      </c>
      <c r="G27" s="40">
        <f t="shared" si="2"/>
        <v>0</v>
      </c>
      <c r="H27" s="40">
        <f t="shared" si="2"/>
        <v>0</v>
      </c>
      <c r="I27" s="40">
        <f t="shared" si="2"/>
        <v>0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  <c r="N27" s="40">
        <f t="shared" si="2"/>
        <v>0</v>
      </c>
      <c r="O27" s="40">
        <f t="shared" si="2"/>
        <v>0</v>
      </c>
    </row>
    <row r="28" spans="1:23" s="29" customFormat="1">
      <c r="A28" s="29" t="s">
        <v>29</v>
      </c>
      <c r="C28" s="41">
        <f>C27*4</f>
        <v>0</v>
      </c>
      <c r="D28" s="41">
        <f t="shared" ref="D28:O28" si="3">D27*4</f>
        <v>0</v>
      </c>
      <c r="E28" s="41">
        <f t="shared" si="3"/>
        <v>0</v>
      </c>
      <c r="F28" s="41">
        <f t="shared" si="3"/>
        <v>0</v>
      </c>
      <c r="G28" s="41">
        <f t="shared" si="3"/>
        <v>0</v>
      </c>
      <c r="H28" s="41">
        <f t="shared" si="3"/>
        <v>0</v>
      </c>
      <c r="I28" s="41">
        <f t="shared" si="3"/>
        <v>0</v>
      </c>
      <c r="J28" s="41">
        <f t="shared" si="3"/>
        <v>0</v>
      </c>
      <c r="K28" s="41">
        <f t="shared" si="3"/>
        <v>0</v>
      </c>
      <c r="L28" s="41">
        <f t="shared" si="3"/>
        <v>0</v>
      </c>
      <c r="M28" s="41">
        <f t="shared" si="3"/>
        <v>0</v>
      </c>
      <c r="N28" s="41">
        <f t="shared" si="3"/>
        <v>0</v>
      </c>
      <c r="O28" s="41">
        <f t="shared" si="3"/>
        <v>0</v>
      </c>
    </row>
    <row r="29" spans="1:23" s="29" customForma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23" s="29" customFormat="1">
      <c r="A30" s="29" t="s">
        <v>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23" s="29" customFormat="1">
      <c r="A31" s="29" t="s">
        <v>30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</row>
    <row r="32" spans="1:23" s="29" customFormat="1">
      <c r="A32" s="29" t="s">
        <v>31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</row>
    <row r="33" spans="1:15" s="29" customFormat="1" ht="18">
      <c r="A33" s="29" t="s">
        <v>32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3">
        <v>0</v>
      </c>
      <c r="M33" s="42">
        <v>0</v>
      </c>
      <c r="N33" s="42">
        <v>0</v>
      </c>
      <c r="O33" s="42">
        <v>0</v>
      </c>
    </row>
    <row r="34" spans="1:15" s="29" customFormat="1">
      <c r="A34" s="29" t="s">
        <v>33</v>
      </c>
      <c r="C34" s="41">
        <f>(C31*4)+C32+C33</f>
        <v>0</v>
      </c>
      <c r="D34" s="41">
        <f t="shared" ref="D34:O34" si="4">(D31*4)+D32+D33</f>
        <v>0</v>
      </c>
      <c r="E34" s="41">
        <f t="shared" si="4"/>
        <v>0</v>
      </c>
      <c r="F34" s="41">
        <f t="shared" si="4"/>
        <v>0</v>
      </c>
      <c r="G34" s="41">
        <f t="shared" si="4"/>
        <v>0</v>
      </c>
      <c r="H34" s="41">
        <f t="shared" si="4"/>
        <v>0</v>
      </c>
      <c r="I34" s="41">
        <f t="shared" si="4"/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4"/>
        <v>0</v>
      </c>
    </row>
    <row r="35" spans="1:15" s="29" customFormat="1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s="29" customFormat="1">
      <c r="A36" s="29" t="s">
        <v>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s="29" customFormat="1" ht="18">
      <c r="A37" s="29" t="s">
        <v>34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</row>
    <row r="38" spans="1:15" s="29" customFormat="1">
      <c r="A38" s="29" t="s">
        <v>41</v>
      </c>
      <c r="C38" s="41">
        <f>C37</f>
        <v>0</v>
      </c>
      <c r="D38" s="41">
        <f t="shared" ref="D38:O38" si="5">D37</f>
        <v>0</v>
      </c>
      <c r="E38" s="41">
        <f t="shared" si="5"/>
        <v>0</v>
      </c>
      <c r="F38" s="41">
        <f t="shared" si="5"/>
        <v>0</v>
      </c>
      <c r="G38" s="41">
        <f t="shared" si="5"/>
        <v>0</v>
      </c>
      <c r="H38" s="41">
        <f t="shared" si="5"/>
        <v>0</v>
      </c>
      <c r="I38" s="41">
        <f t="shared" si="5"/>
        <v>0</v>
      </c>
      <c r="J38" s="41">
        <f t="shared" si="5"/>
        <v>0</v>
      </c>
      <c r="K38" s="41">
        <f t="shared" si="5"/>
        <v>0</v>
      </c>
      <c r="L38" s="41">
        <f t="shared" si="5"/>
        <v>0</v>
      </c>
      <c r="M38" s="41">
        <f t="shared" si="5"/>
        <v>0</v>
      </c>
      <c r="N38" s="41">
        <f t="shared" si="5"/>
        <v>0</v>
      </c>
      <c r="O38" s="41">
        <f t="shared" si="5"/>
        <v>0</v>
      </c>
    </row>
    <row r="39" spans="1:15" s="29" customForma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s="29" customFormat="1">
      <c r="A40" s="29" t="s">
        <v>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s="48" customFormat="1">
      <c r="A41" s="48" t="s">
        <v>35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15" s="29" customFormat="1">
      <c r="A42" s="29" t="s">
        <v>21</v>
      </c>
      <c r="C42" s="41">
        <f>$C$11</f>
        <v>50</v>
      </c>
      <c r="D42" s="41">
        <f t="shared" ref="D42:O42" si="6">$C$11</f>
        <v>50</v>
      </c>
      <c r="E42" s="41">
        <f t="shared" si="6"/>
        <v>50</v>
      </c>
      <c r="F42" s="41">
        <f t="shared" si="6"/>
        <v>50</v>
      </c>
      <c r="G42" s="41">
        <f t="shared" si="6"/>
        <v>50</v>
      </c>
      <c r="H42" s="41">
        <f t="shared" si="6"/>
        <v>50</v>
      </c>
      <c r="I42" s="41">
        <f t="shared" si="6"/>
        <v>50</v>
      </c>
      <c r="J42" s="41">
        <f t="shared" si="6"/>
        <v>50</v>
      </c>
      <c r="K42" s="41">
        <f t="shared" si="6"/>
        <v>50</v>
      </c>
      <c r="L42" s="41">
        <f t="shared" si="6"/>
        <v>50</v>
      </c>
      <c r="M42" s="41">
        <f t="shared" si="6"/>
        <v>50</v>
      </c>
      <c r="N42" s="41">
        <f t="shared" si="6"/>
        <v>50</v>
      </c>
      <c r="O42" s="41">
        <f t="shared" si="6"/>
        <v>50</v>
      </c>
    </row>
    <row r="43" spans="1:15" s="29" customFormat="1">
      <c r="A43" s="29" t="s">
        <v>36</v>
      </c>
      <c r="C43" s="41">
        <f>C41*C42</f>
        <v>0</v>
      </c>
      <c r="D43" s="41">
        <f t="shared" ref="D43:O43" si="7">D41*D42</f>
        <v>0</v>
      </c>
      <c r="E43" s="41">
        <f t="shared" si="7"/>
        <v>0</v>
      </c>
      <c r="F43" s="41">
        <f t="shared" si="7"/>
        <v>0</v>
      </c>
      <c r="G43" s="41">
        <f t="shared" si="7"/>
        <v>0</v>
      </c>
      <c r="H43" s="41">
        <f t="shared" si="7"/>
        <v>0</v>
      </c>
      <c r="I43" s="41">
        <f t="shared" si="7"/>
        <v>0</v>
      </c>
      <c r="J43" s="41">
        <f t="shared" si="7"/>
        <v>0</v>
      </c>
      <c r="K43" s="41">
        <f t="shared" si="7"/>
        <v>0</v>
      </c>
      <c r="L43" s="41">
        <f t="shared" si="7"/>
        <v>0</v>
      </c>
      <c r="M43" s="41">
        <f t="shared" si="7"/>
        <v>0</v>
      </c>
      <c r="N43" s="41">
        <f t="shared" si="7"/>
        <v>0</v>
      </c>
      <c r="O43" s="41">
        <f t="shared" si="7"/>
        <v>0</v>
      </c>
    </row>
    <row r="44" spans="1:15" s="29" customFormat="1">
      <c r="A44" s="29" t="s">
        <v>37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</row>
    <row r="45" spans="1:15" s="29" customFormat="1">
      <c r="A45" s="29" t="s">
        <v>38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</row>
    <row r="46" spans="1:15" s="29" customFormat="1">
      <c r="A46" s="29" t="s">
        <v>39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</row>
    <row r="47" spans="1:15" s="29" customFormat="1" ht="18">
      <c r="A47" s="29" t="s">
        <v>40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s="29" customFormat="1">
      <c r="A48" s="29" t="s">
        <v>42</v>
      </c>
      <c r="C48" s="41">
        <f>C43+C44+C45+C46+(2*C47)</f>
        <v>0</v>
      </c>
      <c r="D48" s="41">
        <f t="shared" ref="D48:O48" si="8">D43+D44+D45+D46+(2*D47)</f>
        <v>0</v>
      </c>
      <c r="E48" s="41">
        <f t="shared" si="8"/>
        <v>0</v>
      </c>
      <c r="F48" s="41">
        <f t="shared" si="8"/>
        <v>0</v>
      </c>
      <c r="G48" s="41">
        <f t="shared" si="8"/>
        <v>0</v>
      </c>
      <c r="H48" s="41">
        <f t="shared" si="8"/>
        <v>0</v>
      </c>
      <c r="I48" s="41">
        <f t="shared" si="8"/>
        <v>0</v>
      </c>
      <c r="J48" s="41">
        <f t="shared" si="8"/>
        <v>0</v>
      </c>
      <c r="K48" s="41">
        <f t="shared" si="8"/>
        <v>0</v>
      </c>
      <c r="L48" s="41">
        <f t="shared" si="8"/>
        <v>0</v>
      </c>
      <c r="M48" s="41">
        <f t="shared" si="8"/>
        <v>0</v>
      </c>
      <c r="N48" s="41">
        <f t="shared" si="8"/>
        <v>0</v>
      </c>
      <c r="O48" s="41">
        <f t="shared" si="8"/>
        <v>0</v>
      </c>
    </row>
    <row r="49" spans="1:16" s="29" customForma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6" s="29" customFormat="1">
      <c r="A50" s="29" t="s">
        <v>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6" s="29" customFormat="1">
      <c r="A51" s="29" t="s">
        <v>43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</row>
    <row r="52" spans="1:16">
      <c r="A52" t="s">
        <v>44</v>
      </c>
      <c r="C52" s="12">
        <f>$C$13</f>
        <v>0</v>
      </c>
      <c r="D52" s="12">
        <f t="shared" ref="D52:O52" si="9">$C$13</f>
        <v>0</v>
      </c>
      <c r="E52" s="12">
        <f t="shared" si="9"/>
        <v>0</v>
      </c>
      <c r="F52" s="12">
        <f t="shared" si="9"/>
        <v>0</v>
      </c>
      <c r="G52" s="12">
        <f t="shared" si="9"/>
        <v>0</v>
      </c>
      <c r="H52" s="12">
        <f t="shared" si="9"/>
        <v>0</v>
      </c>
      <c r="I52" s="12">
        <f t="shared" si="9"/>
        <v>0</v>
      </c>
      <c r="J52" s="12">
        <f t="shared" si="9"/>
        <v>0</v>
      </c>
      <c r="K52" s="12">
        <f t="shared" si="9"/>
        <v>0</v>
      </c>
      <c r="L52" s="12">
        <f t="shared" si="9"/>
        <v>0</v>
      </c>
      <c r="M52" s="12">
        <f t="shared" si="9"/>
        <v>0</v>
      </c>
      <c r="N52" s="12">
        <f t="shared" si="9"/>
        <v>0</v>
      </c>
      <c r="O52" s="12">
        <f t="shared" si="9"/>
        <v>0</v>
      </c>
    </row>
    <row r="53" spans="1:16" s="29" customFormat="1">
      <c r="A53" s="29" t="s">
        <v>49</v>
      </c>
      <c r="C53" s="41">
        <f>C51*C52</f>
        <v>0</v>
      </c>
      <c r="D53" s="41">
        <f t="shared" ref="D53:O53" si="10">D51*D52</f>
        <v>0</v>
      </c>
      <c r="E53" s="41">
        <f t="shared" si="10"/>
        <v>0</v>
      </c>
      <c r="F53" s="41">
        <f t="shared" si="10"/>
        <v>0</v>
      </c>
      <c r="G53" s="41">
        <f t="shared" si="10"/>
        <v>0</v>
      </c>
      <c r="H53" s="41">
        <f t="shared" si="10"/>
        <v>0</v>
      </c>
      <c r="I53" s="41">
        <f t="shared" si="10"/>
        <v>0</v>
      </c>
      <c r="J53" s="41">
        <f t="shared" si="10"/>
        <v>0</v>
      </c>
      <c r="K53" s="41">
        <f t="shared" si="10"/>
        <v>0</v>
      </c>
      <c r="L53" s="41">
        <f t="shared" si="10"/>
        <v>0</v>
      </c>
      <c r="M53" s="41">
        <f t="shared" si="10"/>
        <v>0</v>
      </c>
      <c r="N53" s="41">
        <f t="shared" si="10"/>
        <v>0</v>
      </c>
      <c r="O53" s="41">
        <f t="shared" si="10"/>
        <v>0</v>
      </c>
    </row>
    <row r="54" spans="1:16" s="29" customFormat="1">
      <c r="A54" s="29" t="s">
        <v>45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51"/>
    </row>
    <row r="55" spans="1:16" s="29" customFormat="1" ht="18">
      <c r="A55" s="29" t="s">
        <v>46</v>
      </c>
      <c r="C55" s="40">
        <f>C53-C54</f>
        <v>0</v>
      </c>
      <c r="D55" s="40">
        <f t="shared" ref="D55:O55" si="11">D53-D54</f>
        <v>0</v>
      </c>
      <c r="E55" s="40">
        <f t="shared" si="11"/>
        <v>0</v>
      </c>
      <c r="F55" s="40">
        <f t="shared" si="11"/>
        <v>0</v>
      </c>
      <c r="G55" s="40">
        <f t="shared" si="11"/>
        <v>0</v>
      </c>
      <c r="H55" s="40">
        <f t="shared" si="11"/>
        <v>0</v>
      </c>
      <c r="I55" s="40">
        <f t="shared" si="11"/>
        <v>0</v>
      </c>
      <c r="J55" s="40">
        <f t="shared" si="11"/>
        <v>0</v>
      </c>
      <c r="K55" s="40">
        <f t="shared" si="11"/>
        <v>0</v>
      </c>
      <c r="L55" s="40">
        <f t="shared" si="11"/>
        <v>0</v>
      </c>
      <c r="M55" s="40">
        <f t="shared" si="11"/>
        <v>0</v>
      </c>
      <c r="N55" s="40">
        <f t="shared" si="11"/>
        <v>0</v>
      </c>
      <c r="O55" s="40">
        <f t="shared" si="11"/>
        <v>0</v>
      </c>
    </row>
    <row r="56" spans="1:16" s="29" customFormat="1">
      <c r="A56" s="29" t="s">
        <v>47</v>
      </c>
      <c r="C56" s="41">
        <f>C55*2</f>
        <v>0</v>
      </c>
      <c r="D56" s="41">
        <f t="shared" ref="D56:O56" si="12">D55*2</f>
        <v>0</v>
      </c>
      <c r="E56" s="41">
        <f t="shared" si="12"/>
        <v>0</v>
      </c>
      <c r="F56" s="41">
        <f t="shared" si="12"/>
        <v>0</v>
      </c>
      <c r="G56" s="41">
        <f t="shared" si="12"/>
        <v>0</v>
      </c>
      <c r="H56" s="41">
        <f t="shared" si="12"/>
        <v>0</v>
      </c>
      <c r="I56" s="41">
        <f t="shared" si="12"/>
        <v>0</v>
      </c>
      <c r="J56" s="41">
        <f t="shared" si="12"/>
        <v>0</v>
      </c>
      <c r="K56" s="41">
        <f t="shared" si="12"/>
        <v>0</v>
      </c>
      <c r="L56" s="41">
        <f t="shared" si="12"/>
        <v>0</v>
      </c>
      <c r="M56" s="41">
        <f t="shared" si="12"/>
        <v>0</v>
      </c>
      <c r="N56" s="41">
        <f t="shared" si="12"/>
        <v>0</v>
      </c>
      <c r="O56" s="41">
        <f t="shared" si="12"/>
        <v>0</v>
      </c>
    </row>
    <row r="57" spans="1:16" s="29" customForma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6" s="29" customFormat="1">
      <c r="A58" s="29" t="s">
        <v>50</v>
      </c>
      <c r="C58" s="41">
        <f>C22+C28+C34+C38+C48+C56</f>
        <v>0</v>
      </c>
      <c r="D58" s="41">
        <f t="shared" ref="D58:O58" si="13">D22+D28+D34+D38+D48+D56</f>
        <v>0</v>
      </c>
      <c r="E58" s="41">
        <f t="shared" si="13"/>
        <v>0</v>
      </c>
      <c r="F58" s="41">
        <f t="shared" si="13"/>
        <v>0</v>
      </c>
      <c r="G58" s="41">
        <f t="shared" si="13"/>
        <v>0</v>
      </c>
      <c r="H58" s="41">
        <f t="shared" si="13"/>
        <v>0</v>
      </c>
      <c r="I58" s="41">
        <f t="shared" si="13"/>
        <v>0</v>
      </c>
      <c r="J58" s="41">
        <f t="shared" si="13"/>
        <v>2000</v>
      </c>
      <c r="K58" s="41">
        <f t="shared" si="13"/>
        <v>2000</v>
      </c>
      <c r="L58" s="41">
        <f t="shared" si="13"/>
        <v>0</v>
      </c>
      <c r="M58" s="41">
        <f t="shared" si="13"/>
        <v>0</v>
      </c>
      <c r="N58" s="41">
        <f t="shared" si="13"/>
        <v>0</v>
      </c>
      <c r="O58" s="41">
        <f t="shared" si="13"/>
        <v>0</v>
      </c>
    </row>
    <row r="59" spans="1:16">
      <c r="C59" s="5"/>
    </row>
    <row r="60" spans="1:16">
      <c r="C60" s="5"/>
    </row>
    <row r="61" spans="1:16">
      <c r="C61" s="5"/>
    </row>
    <row r="62" spans="1:16">
      <c r="C62" s="5"/>
    </row>
    <row r="63" spans="1:16">
      <c r="C63" s="5"/>
    </row>
  </sheetData>
  <pageMargins left="0.7" right="0.7" top="0.75" bottom="0.75" header="0.3" footer="0.3"/>
  <pageSetup scale="58" orientation="landscape" r:id="rId1"/>
  <headerFooter>
    <oddHeader>&amp;LSlicing Pie&amp;RGrunt Fund Calculator</oddHeader>
    <oddFooter>&amp;Lby, Mike Moyer&amp;R&amp;A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63"/>
  <sheetViews>
    <sheetView showGridLines="0" topLeftCell="A31" zoomScaleNormal="100" workbookViewId="0">
      <selection activeCell="C41" sqref="C41"/>
    </sheetView>
  </sheetViews>
  <sheetFormatPr baseColWidth="10" defaultColWidth="8.83203125" defaultRowHeight="15"/>
  <cols>
    <col min="1" max="1" width="24.5" customWidth="1"/>
    <col min="2" max="2" width="10.5" customWidth="1"/>
    <col min="3" max="3" width="12.5" customWidth="1"/>
    <col min="4" max="5" width="11.1640625" customWidth="1"/>
    <col min="6" max="6" width="12" bestFit="1" customWidth="1"/>
    <col min="7" max="7" width="11.1640625" customWidth="1"/>
    <col min="8" max="8" width="12" bestFit="1" customWidth="1"/>
    <col min="9" max="12" width="11.1640625" customWidth="1"/>
    <col min="13" max="13" width="10.83203125" customWidth="1"/>
    <col min="14" max="14" width="9.83203125" customWidth="1"/>
    <col min="15" max="15" width="9.6640625" customWidth="1"/>
    <col min="16" max="22" width="10" bestFit="1" customWidth="1"/>
    <col min="23" max="23" width="9.33203125" bestFit="1" customWidth="1"/>
  </cols>
  <sheetData>
    <row r="1" spans="1:5" s="13" customFormat="1" ht="25">
      <c r="B1" s="14" t="s">
        <v>57</v>
      </c>
      <c r="E1" s="25" t="s">
        <v>70</v>
      </c>
    </row>
    <row r="2" spans="1:5">
      <c r="B2" s="2"/>
    </row>
    <row r="3" spans="1:5">
      <c r="A3" t="s">
        <v>13</v>
      </c>
      <c r="C3" s="46">
        <v>43009</v>
      </c>
    </row>
    <row r="4" spans="1:5">
      <c r="C4" s="4"/>
    </row>
    <row r="5" spans="1:5">
      <c r="A5" s="2" t="s">
        <v>14</v>
      </c>
      <c r="C5" s="4"/>
    </row>
    <row r="6" spans="1:5">
      <c r="A6" t="s">
        <v>22</v>
      </c>
      <c r="C6" s="35">
        <v>15000</v>
      </c>
    </row>
    <row r="7" spans="1:5">
      <c r="A7" t="s">
        <v>15</v>
      </c>
      <c r="C7" s="35">
        <v>0</v>
      </c>
    </row>
    <row r="8" spans="1:5">
      <c r="A8" t="s">
        <v>16</v>
      </c>
      <c r="C8" s="29">
        <f>C6-C7</f>
        <v>15000</v>
      </c>
      <c r="E8" s="3" t="s">
        <v>24</v>
      </c>
    </row>
    <row r="9" spans="1:5">
      <c r="A9" t="s">
        <v>17</v>
      </c>
      <c r="C9" s="29">
        <f>C8/2000</f>
        <v>7.5</v>
      </c>
      <c r="D9" s="10" t="s">
        <v>23</v>
      </c>
      <c r="E9" s="16"/>
    </row>
    <row r="10" spans="1:5">
      <c r="A10" t="s">
        <v>18</v>
      </c>
      <c r="C10" s="29">
        <f>C9*2</f>
        <v>15</v>
      </c>
      <c r="E10" s="8">
        <f>E9*2</f>
        <v>0</v>
      </c>
    </row>
    <row r="11" spans="1:5">
      <c r="A11" s="1" t="s">
        <v>19</v>
      </c>
      <c r="B11" s="1"/>
      <c r="C11" s="38">
        <f>C10</f>
        <v>15</v>
      </c>
      <c r="E11" s="9">
        <f>E10</f>
        <v>0</v>
      </c>
    </row>
    <row r="12" spans="1:5">
      <c r="A12" s="1"/>
      <c r="B12" s="1"/>
      <c r="C12" s="9"/>
      <c r="E12" s="9"/>
    </row>
    <row r="13" spans="1:5">
      <c r="A13" s="1" t="s">
        <v>48</v>
      </c>
      <c r="B13" s="1"/>
      <c r="C13" s="20">
        <v>0</v>
      </c>
      <c r="E13" s="9"/>
    </row>
    <row r="14" spans="1:5">
      <c r="A14" s="1"/>
      <c r="B14" s="1"/>
      <c r="C14" s="9"/>
      <c r="E14" s="9"/>
    </row>
    <row r="15" spans="1:5">
      <c r="A15" s="1"/>
      <c r="B15" s="1"/>
      <c r="C15" s="9"/>
      <c r="E15" s="9"/>
    </row>
    <row r="16" spans="1:5">
      <c r="C16" s="4"/>
    </row>
    <row r="17" spans="1:23" s="44" customFormat="1">
      <c r="A17" s="44" t="s">
        <v>65</v>
      </c>
      <c r="C17" s="50">
        <v>43009</v>
      </c>
      <c r="D17" s="50">
        <v>43040</v>
      </c>
      <c r="E17" s="50">
        <v>43070</v>
      </c>
      <c r="F17" s="50">
        <v>43101</v>
      </c>
      <c r="G17" s="50">
        <v>43132</v>
      </c>
      <c r="H17" s="50">
        <v>43160</v>
      </c>
      <c r="I17" s="50">
        <v>43191</v>
      </c>
      <c r="J17" s="50">
        <v>43221</v>
      </c>
      <c r="K17" s="50">
        <v>43252</v>
      </c>
      <c r="L17" s="50">
        <v>43282</v>
      </c>
      <c r="M17" s="50">
        <v>43313</v>
      </c>
      <c r="N17" s="50">
        <v>43344</v>
      </c>
      <c r="O17" s="50">
        <v>43374</v>
      </c>
      <c r="P17" s="50">
        <v>43405</v>
      </c>
      <c r="Q17" s="50">
        <v>43435</v>
      </c>
      <c r="R17" s="50">
        <v>43466</v>
      </c>
      <c r="S17" s="50">
        <v>43497</v>
      </c>
      <c r="T17" s="50">
        <v>43525</v>
      </c>
      <c r="U17" s="50">
        <v>43556</v>
      </c>
      <c r="V17" s="50">
        <v>43586</v>
      </c>
      <c r="W17" s="50">
        <v>43617</v>
      </c>
    </row>
    <row r="19" spans="1:23">
      <c r="A19" s="2" t="s">
        <v>4</v>
      </c>
    </row>
    <row r="20" spans="1:23">
      <c r="A20" t="s">
        <v>20</v>
      </c>
      <c r="C20" s="17">
        <v>160</v>
      </c>
      <c r="D20" s="17">
        <v>160</v>
      </c>
      <c r="E20" s="17">
        <v>160</v>
      </c>
      <c r="F20" s="17">
        <v>160</v>
      </c>
      <c r="G20" s="17">
        <v>160</v>
      </c>
      <c r="H20" s="17">
        <v>160</v>
      </c>
      <c r="I20" s="17">
        <v>160</v>
      </c>
      <c r="J20" s="17">
        <v>160</v>
      </c>
      <c r="K20" s="17">
        <v>160</v>
      </c>
      <c r="L20" s="17">
        <v>0</v>
      </c>
      <c r="M20" s="17">
        <v>0</v>
      </c>
      <c r="N20" s="17">
        <v>0</v>
      </c>
      <c r="O20" s="17">
        <v>0</v>
      </c>
    </row>
    <row r="21" spans="1:23" s="29" customFormat="1" ht="18">
      <c r="A21" s="29" t="s">
        <v>21</v>
      </c>
      <c r="C21" s="40">
        <f>IF($C$11&gt;0,$C$11,$E$11)</f>
        <v>15</v>
      </c>
      <c r="D21" s="40">
        <f t="shared" ref="D21:O21" si="0">IF($C$11&gt;0,$C$11,$E$11)</f>
        <v>15</v>
      </c>
      <c r="E21" s="40">
        <f t="shared" si="0"/>
        <v>15</v>
      </c>
      <c r="F21" s="40">
        <f t="shared" si="0"/>
        <v>15</v>
      </c>
      <c r="G21" s="40">
        <f t="shared" si="0"/>
        <v>15</v>
      </c>
      <c r="H21" s="40">
        <f t="shared" si="0"/>
        <v>15</v>
      </c>
      <c r="I21" s="40">
        <f t="shared" si="0"/>
        <v>15</v>
      </c>
      <c r="J21" s="40">
        <f t="shared" si="0"/>
        <v>15</v>
      </c>
      <c r="K21" s="40">
        <f t="shared" si="0"/>
        <v>15</v>
      </c>
      <c r="L21" s="40">
        <f t="shared" si="0"/>
        <v>15</v>
      </c>
      <c r="M21" s="40">
        <f t="shared" si="0"/>
        <v>15</v>
      </c>
      <c r="N21" s="40">
        <f t="shared" si="0"/>
        <v>15</v>
      </c>
      <c r="O21" s="40">
        <f t="shared" si="0"/>
        <v>15</v>
      </c>
    </row>
    <row r="22" spans="1:23" s="29" customFormat="1">
      <c r="A22" s="29" t="s">
        <v>28</v>
      </c>
      <c r="C22" s="41">
        <f>C20*C21</f>
        <v>2400</v>
      </c>
      <c r="D22" s="41">
        <f t="shared" ref="D22:O22" si="1">D20*D21</f>
        <v>2400</v>
      </c>
      <c r="E22" s="41">
        <f t="shared" si="1"/>
        <v>2400</v>
      </c>
      <c r="F22" s="41">
        <f t="shared" si="1"/>
        <v>2400</v>
      </c>
      <c r="G22" s="41">
        <f t="shared" si="1"/>
        <v>2400</v>
      </c>
      <c r="H22" s="41">
        <f t="shared" si="1"/>
        <v>2400</v>
      </c>
      <c r="I22" s="41">
        <f t="shared" si="1"/>
        <v>2400</v>
      </c>
      <c r="J22" s="41">
        <f t="shared" si="1"/>
        <v>2400</v>
      </c>
      <c r="K22" s="41">
        <f t="shared" si="1"/>
        <v>2400</v>
      </c>
      <c r="L22" s="41">
        <f t="shared" si="1"/>
        <v>0</v>
      </c>
      <c r="M22" s="41">
        <f t="shared" si="1"/>
        <v>0</v>
      </c>
      <c r="N22" s="41">
        <f t="shared" si="1"/>
        <v>0</v>
      </c>
      <c r="O22" s="41">
        <f t="shared" si="1"/>
        <v>0</v>
      </c>
    </row>
    <row r="23" spans="1:23" s="29" customForma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23" s="29" customFormat="1">
      <c r="A24" s="34" t="s">
        <v>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23" s="29" customFormat="1">
      <c r="A25" s="29" t="s">
        <v>25</v>
      </c>
      <c r="C25" s="35">
        <v>0</v>
      </c>
      <c r="D25" s="35">
        <v>0</v>
      </c>
      <c r="E25" s="35">
        <v>0</v>
      </c>
      <c r="F25" s="35">
        <v>45000</v>
      </c>
      <c r="G25" s="35">
        <v>0</v>
      </c>
      <c r="H25" s="35">
        <v>45000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</row>
    <row r="26" spans="1:23" s="29" customFormat="1" ht="18">
      <c r="A26" s="29" t="s">
        <v>26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23" s="29" customFormat="1" ht="18">
      <c r="A27" s="29" t="s">
        <v>27</v>
      </c>
      <c r="C27" s="40">
        <f>C25+C26</f>
        <v>0</v>
      </c>
      <c r="D27" s="40">
        <f t="shared" ref="D27:O27" si="2">D25+D26</f>
        <v>0</v>
      </c>
      <c r="E27" s="40">
        <f t="shared" si="2"/>
        <v>0</v>
      </c>
      <c r="F27" s="40">
        <f t="shared" si="2"/>
        <v>45000</v>
      </c>
      <c r="G27" s="40">
        <f t="shared" si="2"/>
        <v>0</v>
      </c>
      <c r="H27" s="40">
        <f t="shared" si="2"/>
        <v>45000</v>
      </c>
      <c r="I27" s="40">
        <f t="shared" si="2"/>
        <v>0</v>
      </c>
      <c r="J27" s="40">
        <f t="shared" si="2"/>
        <v>0</v>
      </c>
      <c r="K27" s="40">
        <f t="shared" si="2"/>
        <v>0</v>
      </c>
      <c r="L27" s="40">
        <f t="shared" si="2"/>
        <v>0</v>
      </c>
      <c r="M27" s="40">
        <f t="shared" si="2"/>
        <v>0</v>
      </c>
      <c r="N27" s="40">
        <f t="shared" si="2"/>
        <v>0</v>
      </c>
      <c r="O27" s="40">
        <f t="shared" si="2"/>
        <v>0</v>
      </c>
    </row>
    <row r="28" spans="1:23" s="29" customFormat="1">
      <c r="A28" s="29" t="s">
        <v>29</v>
      </c>
      <c r="C28" s="41">
        <f>C27*4</f>
        <v>0</v>
      </c>
      <c r="D28" s="41">
        <f t="shared" ref="D28:O28" si="3">D27*4</f>
        <v>0</v>
      </c>
      <c r="E28" s="41">
        <f t="shared" si="3"/>
        <v>0</v>
      </c>
      <c r="F28" s="41">
        <f t="shared" si="3"/>
        <v>180000</v>
      </c>
      <c r="G28" s="41">
        <f t="shared" si="3"/>
        <v>0</v>
      </c>
      <c r="H28" s="41">
        <f t="shared" si="3"/>
        <v>180000</v>
      </c>
      <c r="I28" s="41">
        <f t="shared" si="3"/>
        <v>0</v>
      </c>
      <c r="J28" s="41">
        <f t="shared" si="3"/>
        <v>0</v>
      </c>
      <c r="K28" s="41">
        <f t="shared" si="3"/>
        <v>0</v>
      </c>
      <c r="L28" s="41">
        <f t="shared" si="3"/>
        <v>0</v>
      </c>
      <c r="M28" s="41">
        <f t="shared" si="3"/>
        <v>0</v>
      </c>
      <c r="N28" s="41">
        <f t="shared" si="3"/>
        <v>0</v>
      </c>
      <c r="O28" s="41">
        <f t="shared" si="3"/>
        <v>0</v>
      </c>
    </row>
    <row r="29" spans="1:23" s="29" customForma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23" s="29" customFormat="1">
      <c r="A30" s="29" t="s">
        <v>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23" s="29" customFormat="1">
      <c r="A31" s="29" t="s">
        <v>30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</row>
    <row r="32" spans="1:23" s="29" customFormat="1">
      <c r="A32" s="29" t="s">
        <v>31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</row>
    <row r="33" spans="1:23" s="29" customFormat="1" ht="18">
      <c r="A33" s="29" t="s">
        <v>32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3">
        <v>0</v>
      </c>
      <c r="M33" s="42">
        <v>0</v>
      </c>
      <c r="N33" s="42">
        <v>0</v>
      </c>
      <c r="O33" s="42">
        <v>0</v>
      </c>
    </row>
    <row r="34" spans="1:23" s="29" customFormat="1">
      <c r="A34" s="29" t="s">
        <v>33</v>
      </c>
      <c r="C34" s="41">
        <f>(C31*4)+C32+C33</f>
        <v>0</v>
      </c>
      <c r="D34" s="41">
        <f t="shared" ref="D34:O34" si="4">(D31*4)+D32+D33</f>
        <v>0</v>
      </c>
      <c r="E34" s="41">
        <f t="shared" si="4"/>
        <v>0</v>
      </c>
      <c r="F34" s="41">
        <f t="shared" si="4"/>
        <v>0</v>
      </c>
      <c r="G34" s="41">
        <f t="shared" si="4"/>
        <v>0</v>
      </c>
      <c r="H34" s="41">
        <f t="shared" si="4"/>
        <v>0</v>
      </c>
      <c r="I34" s="41">
        <f t="shared" si="4"/>
        <v>0</v>
      </c>
      <c r="J34" s="41">
        <f t="shared" si="4"/>
        <v>0</v>
      </c>
      <c r="K34" s="41">
        <f t="shared" si="4"/>
        <v>0</v>
      </c>
      <c r="L34" s="41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4"/>
        <v>0</v>
      </c>
    </row>
    <row r="35" spans="1:23" s="29" customFormat="1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23" s="29" customFormat="1">
      <c r="A36" s="29" t="s">
        <v>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23" s="29" customFormat="1" ht="18">
      <c r="A37" s="29" t="s">
        <v>34</v>
      </c>
      <c r="C37" s="42">
        <f>2000*2</f>
        <v>4000</v>
      </c>
      <c r="D37" s="42">
        <f t="shared" ref="D37:I37" si="5">2000*2</f>
        <v>4000</v>
      </c>
      <c r="E37" s="42">
        <f t="shared" si="5"/>
        <v>4000</v>
      </c>
      <c r="F37" s="42">
        <f t="shared" si="5"/>
        <v>4000</v>
      </c>
      <c r="G37" s="42">
        <f t="shared" si="5"/>
        <v>4000</v>
      </c>
      <c r="H37" s="42">
        <f t="shared" si="5"/>
        <v>4000</v>
      </c>
      <c r="I37" s="42">
        <f t="shared" si="5"/>
        <v>4000</v>
      </c>
      <c r="J37" s="42">
        <f t="shared" ref="J37:K37" si="6">2000*3</f>
        <v>6000</v>
      </c>
      <c r="K37" s="42">
        <f t="shared" si="6"/>
        <v>6000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</row>
    <row r="38" spans="1:23" s="29" customFormat="1">
      <c r="A38" s="29" t="s">
        <v>41</v>
      </c>
      <c r="C38" s="41">
        <f>C37</f>
        <v>4000</v>
      </c>
      <c r="D38" s="41">
        <f t="shared" ref="D38:O38" si="7">D37</f>
        <v>4000</v>
      </c>
      <c r="E38" s="41">
        <f t="shared" si="7"/>
        <v>4000</v>
      </c>
      <c r="F38" s="41">
        <f t="shared" si="7"/>
        <v>4000</v>
      </c>
      <c r="G38" s="41">
        <f t="shared" si="7"/>
        <v>4000</v>
      </c>
      <c r="H38" s="41">
        <f t="shared" si="7"/>
        <v>4000</v>
      </c>
      <c r="I38" s="41">
        <f t="shared" si="7"/>
        <v>4000</v>
      </c>
      <c r="J38" s="41">
        <f t="shared" si="7"/>
        <v>6000</v>
      </c>
      <c r="K38" s="41">
        <f t="shared" si="7"/>
        <v>6000</v>
      </c>
      <c r="L38" s="41">
        <f t="shared" si="7"/>
        <v>0</v>
      </c>
      <c r="M38" s="41">
        <f t="shared" si="7"/>
        <v>0</v>
      </c>
      <c r="N38" s="41">
        <f t="shared" si="7"/>
        <v>0</v>
      </c>
      <c r="O38" s="41">
        <f t="shared" si="7"/>
        <v>0</v>
      </c>
    </row>
    <row r="39" spans="1:23" s="29" customForma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23" s="29" customFormat="1">
      <c r="A40" s="29" t="s">
        <v>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23" s="48" customFormat="1">
      <c r="A41" s="48" t="s">
        <v>35</v>
      </c>
      <c r="C41" s="49">
        <f>24*160*2</f>
        <v>7680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</row>
    <row r="42" spans="1:23" s="29" customFormat="1">
      <c r="A42" s="29" t="s">
        <v>21</v>
      </c>
      <c r="C42" s="41">
        <f>$C$11</f>
        <v>15</v>
      </c>
      <c r="D42" s="41">
        <f t="shared" ref="D42:O42" si="8">$C$11</f>
        <v>15</v>
      </c>
      <c r="E42" s="41">
        <f t="shared" si="8"/>
        <v>15</v>
      </c>
      <c r="F42" s="41">
        <f t="shared" si="8"/>
        <v>15</v>
      </c>
      <c r="G42" s="41">
        <f t="shared" si="8"/>
        <v>15</v>
      </c>
      <c r="H42" s="41">
        <f t="shared" si="8"/>
        <v>15</v>
      </c>
      <c r="I42" s="41">
        <f t="shared" si="8"/>
        <v>15</v>
      </c>
      <c r="J42" s="41">
        <f t="shared" si="8"/>
        <v>15</v>
      </c>
      <c r="K42" s="41">
        <f t="shared" si="8"/>
        <v>15</v>
      </c>
      <c r="L42" s="41">
        <f t="shared" si="8"/>
        <v>15</v>
      </c>
      <c r="M42" s="41">
        <f t="shared" si="8"/>
        <v>15</v>
      </c>
      <c r="N42" s="41">
        <f t="shared" si="8"/>
        <v>15</v>
      </c>
      <c r="O42" s="41">
        <f t="shared" si="8"/>
        <v>15</v>
      </c>
    </row>
    <row r="43" spans="1:23" s="29" customFormat="1">
      <c r="A43" s="29" t="s">
        <v>36</v>
      </c>
      <c r="C43" s="41">
        <f>C41*C42</f>
        <v>115200</v>
      </c>
      <c r="D43" s="41">
        <f t="shared" ref="D43:O43" si="9">D41*D42</f>
        <v>0</v>
      </c>
      <c r="E43" s="41">
        <f t="shared" si="9"/>
        <v>0</v>
      </c>
      <c r="F43" s="41">
        <f t="shared" si="9"/>
        <v>0</v>
      </c>
      <c r="G43" s="41">
        <f t="shared" si="9"/>
        <v>0</v>
      </c>
      <c r="H43" s="41">
        <f t="shared" si="9"/>
        <v>0</v>
      </c>
      <c r="I43" s="41">
        <f t="shared" si="9"/>
        <v>0</v>
      </c>
      <c r="J43" s="41">
        <f t="shared" si="9"/>
        <v>0</v>
      </c>
      <c r="K43" s="41">
        <f t="shared" si="9"/>
        <v>0</v>
      </c>
      <c r="L43" s="41">
        <f t="shared" si="9"/>
        <v>0</v>
      </c>
      <c r="M43" s="41">
        <f t="shared" si="9"/>
        <v>0</v>
      </c>
      <c r="N43" s="41">
        <f t="shared" si="9"/>
        <v>0</v>
      </c>
      <c r="O43" s="41">
        <f t="shared" si="9"/>
        <v>0</v>
      </c>
    </row>
    <row r="44" spans="1:23" s="29" customFormat="1">
      <c r="A44" s="29" t="s">
        <v>37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</row>
    <row r="45" spans="1:23" s="29" customFormat="1">
      <c r="A45" s="29" t="s">
        <v>38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</row>
    <row r="46" spans="1:23" s="29" customFormat="1">
      <c r="A46" s="29" t="s">
        <v>39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</row>
    <row r="47" spans="1:23" s="29" customFormat="1" ht="18">
      <c r="A47" s="29" t="s">
        <v>40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23" s="29" customFormat="1">
      <c r="A48" s="29" t="s">
        <v>42</v>
      </c>
      <c r="C48" s="41">
        <f>C43+C44+C45+C46+(2*C47)</f>
        <v>115200</v>
      </c>
      <c r="D48" s="41">
        <f t="shared" ref="D48:O48" si="10">D43+D44+D45+D46+(2*D47)</f>
        <v>0</v>
      </c>
      <c r="E48" s="41">
        <f t="shared" si="10"/>
        <v>0</v>
      </c>
      <c r="F48" s="41">
        <f t="shared" si="10"/>
        <v>0</v>
      </c>
      <c r="G48" s="41">
        <f t="shared" si="10"/>
        <v>0</v>
      </c>
      <c r="H48" s="41">
        <f t="shared" si="10"/>
        <v>0</v>
      </c>
      <c r="I48" s="41">
        <f t="shared" si="10"/>
        <v>0</v>
      </c>
      <c r="J48" s="41">
        <f t="shared" si="10"/>
        <v>0</v>
      </c>
      <c r="K48" s="41">
        <f t="shared" si="10"/>
        <v>0</v>
      </c>
      <c r="L48" s="41">
        <f t="shared" si="10"/>
        <v>0</v>
      </c>
      <c r="M48" s="41">
        <f t="shared" si="10"/>
        <v>0</v>
      </c>
      <c r="N48" s="41">
        <f t="shared" si="10"/>
        <v>0</v>
      </c>
      <c r="O48" s="41">
        <f t="shared" si="10"/>
        <v>0</v>
      </c>
    </row>
    <row r="49" spans="1:16" s="29" customForma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6" s="29" customFormat="1">
      <c r="A50" s="29" t="s">
        <v>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6" s="29" customFormat="1">
      <c r="A51" s="29" t="s">
        <v>43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</row>
    <row r="52" spans="1:16">
      <c r="A52" t="s">
        <v>44</v>
      </c>
      <c r="C52" s="12">
        <f>$C$13</f>
        <v>0</v>
      </c>
      <c r="D52" s="12">
        <f t="shared" ref="D52:O52" si="11">$C$13</f>
        <v>0</v>
      </c>
      <c r="E52" s="12">
        <f t="shared" si="11"/>
        <v>0</v>
      </c>
      <c r="F52" s="12">
        <f t="shared" si="11"/>
        <v>0</v>
      </c>
      <c r="G52" s="12">
        <f t="shared" si="11"/>
        <v>0</v>
      </c>
      <c r="H52" s="12">
        <f t="shared" si="11"/>
        <v>0</v>
      </c>
      <c r="I52" s="12">
        <f t="shared" si="11"/>
        <v>0</v>
      </c>
      <c r="J52" s="12">
        <f t="shared" si="11"/>
        <v>0</v>
      </c>
      <c r="K52" s="12">
        <f t="shared" si="11"/>
        <v>0</v>
      </c>
      <c r="L52" s="12">
        <f t="shared" si="11"/>
        <v>0</v>
      </c>
      <c r="M52" s="12">
        <f t="shared" si="11"/>
        <v>0</v>
      </c>
      <c r="N52" s="12">
        <f t="shared" si="11"/>
        <v>0</v>
      </c>
      <c r="O52" s="12">
        <f t="shared" si="11"/>
        <v>0</v>
      </c>
    </row>
    <row r="53" spans="1:16" s="29" customFormat="1">
      <c r="A53" s="29" t="s">
        <v>49</v>
      </c>
      <c r="C53" s="41">
        <f>C51*C52</f>
        <v>0</v>
      </c>
      <c r="D53" s="41">
        <f t="shared" ref="D53:O53" si="12">D51*D52</f>
        <v>0</v>
      </c>
      <c r="E53" s="41">
        <f t="shared" si="12"/>
        <v>0</v>
      </c>
      <c r="F53" s="41">
        <f t="shared" si="12"/>
        <v>0</v>
      </c>
      <c r="G53" s="41">
        <f t="shared" si="12"/>
        <v>0</v>
      </c>
      <c r="H53" s="41">
        <f t="shared" si="12"/>
        <v>0</v>
      </c>
      <c r="I53" s="41">
        <f t="shared" si="12"/>
        <v>0</v>
      </c>
      <c r="J53" s="41">
        <f t="shared" si="12"/>
        <v>0</v>
      </c>
      <c r="K53" s="41">
        <f t="shared" si="12"/>
        <v>0</v>
      </c>
      <c r="L53" s="41">
        <f t="shared" si="12"/>
        <v>0</v>
      </c>
      <c r="M53" s="41">
        <f t="shared" si="12"/>
        <v>0</v>
      </c>
      <c r="N53" s="41">
        <f t="shared" si="12"/>
        <v>0</v>
      </c>
      <c r="O53" s="41">
        <f t="shared" si="12"/>
        <v>0</v>
      </c>
    </row>
    <row r="54" spans="1:16" s="29" customFormat="1">
      <c r="A54" s="29" t="s">
        <v>45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51"/>
    </row>
    <row r="55" spans="1:16" s="29" customFormat="1" ht="18">
      <c r="A55" s="29" t="s">
        <v>46</v>
      </c>
      <c r="C55" s="40">
        <f>C53-C54</f>
        <v>0</v>
      </c>
      <c r="D55" s="40">
        <f t="shared" ref="D55:O55" si="13">D53-D54</f>
        <v>0</v>
      </c>
      <c r="E55" s="40">
        <f t="shared" si="13"/>
        <v>0</v>
      </c>
      <c r="F55" s="40">
        <f t="shared" si="13"/>
        <v>0</v>
      </c>
      <c r="G55" s="40">
        <f t="shared" si="13"/>
        <v>0</v>
      </c>
      <c r="H55" s="40">
        <f t="shared" si="13"/>
        <v>0</v>
      </c>
      <c r="I55" s="40">
        <f t="shared" si="13"/>
        <v>0</v>
      </c>
      <c r="J55" s="40">
        <f t="shared" si="13"/>
        <v>0</v>
      </c>
      <c r="K55" s="40">
        <f t="shared" si="13"/>
        <v>0</v>
      </c>
      <c r="L55" s="40">
        <f t="shared" si="13"/>
        <v>0</v>
      </c>
      <c r="M55" s="40">
        <f t="shared" si="13"/>
        <v>0</v>
      </c>
      <c r="N55" s="40">
        <f t="shared" si="13"/>
        <v>0</v>
      </c>
      <c r="O55" s="40">
        <f t="shared" si="13"/>
        <v>0</v>
      </c>
    </row>
    <row r="56" spans="1:16" s="29" customFormat="1">
      <c r="A56" s="29" t="s">
        <v>47</v>
      </c>
      <c r="C56" s="41">
        <f>C55*2</f>
        <v>0</v>
      </c>
      <c r="D56" s="41">
        <f t="shared" ref="D56:O56" si="14">D55*2</f>
        <v>0</v>
      </c>
      <c r="E56" s="41">
        <f t="shared" si="14"/>
        <v>0</v>
      </c>
      <c r="F56" s="41">
        <f t="shared" si="14"/>
        <v>0</v>
      </c>
      <c r="G56" s="41">
        <f t="shared" si="14"/>
        <v>0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</row>
    <row r="57" spans="1:16" s="29" customForma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6" s="29" customFormat="1">
      <c r="A58" s="29" t="s">
        <v>50</v>
      </c>
      <c r="C58" s="41">
        <f>C22+C28+C34+C38+C48+C56</f>
        <v>121600</v>
      </c>
      <c r="D58" s="41">
        <f t="shared" ref="D58:O58" si="15">D22+D28+D34+D38+D48+D56</f>
        <v>6400</v>
      </c>
      <c r="E58" s="41">
        <f t="shared" si="15"/>
        <v>6400</v>
      </c>
      <c r="F58" s="41">
        <f t="shared" si="15"/>
        <v>186400</v>
      </c>
      <c r="G58" s="41">
        <f t="shared" si="15"/>
        <v>6400</v>
      </c>
      <c r="H58" s="41">
        <f t="shared" si="15"/>
        <v>186400</v>
      </c>
      <c r="I58" s="41">
        <f t="shared" si="15"/>
        <v>6400</v>
      </c>
      <c r="J58" s="41">
        <f t="shared" si="15"/>
        <v>8400</v>
      </c>
      <c r="K58" s="41">
        <f t="shared" si="15"/>
        <v>8400</v>
      </c>
      <c r="L58" s="41">
        <f t="shared" si="15"/>
        <v>0</v>
      </c>
      <c r="M58" s="41">
        <f t="shared" si="15"/>
        <v>0</v>
      </c>
      <c r="N58" s="41">
        <f t="shared" si="15"/>
        <v>0</v>
      </c>
      <c r="O58" s="41">
        <f t="shared" si="15"/>
        <v>0</v>
      </c>
    </row>
    <row r="59" spans="1:16">
      <c r="C59" s="5"/>
    </row>
    <row r="60" spans="1:16">
      <c r="C60" s="5"/>
    </row>
    <row r="61" spans="1:16">
      <c r="C61" s="5"/>
    </row>
    <row r="62" spans="1:16">
      <c r="C62" s="5"/>
    </row>
    <row r="63" spans="1:16">
      <c r="C63" s="5"/>
    </row>
  </sheetData>
  <pageMargins left="0.7" right="0.7" top="0.75" bottom="0.75" header="0.3" footer="0.3"/>
  <pageSetup scale="58" orientation="landscape" r:id="rId1"/>
  <headerFooter>
    <oddHeader>&amp;LSlicing Pie&amp;RGrunt Fund Calculator</oddHeader>
    <oddFooter>&amp;Lby, Mike Moyer&amp;R&amp;A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63"/>
  <sheetViews>
    <sheetView showGridLines="0" zoomScaleNormal="100" workbookViewId="0">
      <selection activeCell="A17" sqref="A17:XFD17"/>
    </sheetView>
  </sheetViews>
  <sheetFormatPr baseColWidth="10" defaultColWidth="8.83203125" defaultRowHeight="15"/>
  <cols>
    <col min="1" max="1" width="24.5" customWidth="1"/>
    <col min="2" max="2" width="10.5" customWidth="1"/>
    <col min="3" max="12" width="11.1640625" customWidth="1"/>
    <col min="13" max="13" width="10.83203125" customWidth="1"/>
    <col min="14" max="14" width="9.83203125" customWidth="1"/>
    <col min="15" max="15" width="9.6640625" customWidth="1"/>
  </cols>
  <sheetData>
    <row r="1" spans="1:5" s="13" customFormat="1" ht="25">
      <c r="B1" s="14" t="s">
        <v>56</v>
      </c>
      <c r="E1" s="25" t="s">
        <v>12</v>
      </c>
    </row>
    <row r="2" spans="1:5">
      <c r="B2" s="2"/>
    </row>
    <row r="3" spans="1:5">
      <c r="A3" t="s">
        <v>13</v>
      </c>
      <c r="C3" s="24">
        <v>0</v>
      </c>
    </row>
    <row r="4" spans="1:5">
      <c r="C4" s="4"/>
    </row>
    <row r="5" spans="1:5">
      <c r="A5" s="2" t="s">
        <v>14</v>
      </c>
      <c r="C5" s="4"/>
    </row>
    <row r="6" spans="1:5">
      <c r="A6" t="s">
        <v>22</v>
      </c>
      <c r="C6" s="15">
        <v>0</v>
      </c>
    </row>
    <row r="7" spans="1:5">
      <c r="A7" t="s">
        <v>15</v>
      </c>
      <c r="C7" s="15">
        <v>0</v>
      </c>
    </row>
    <row r="8" spans="1:5">
      <c r="A8" t="s">
        <v>16</v>
      </c>
      <c r="C8" s="7">
        <f>C6-C7</f>
        <v>0</v>
      </c>
      <c r="E8" s="3" t="s">
        <v>24</v>
      </c>
    </row>
    <row r="9" spans="1:5">
      <c r="A9" t="s">
        <v>17</v>
      </c>
      <c r="C9" s="8">
        <f>C8/2000</f>
        <v>0</v>
      </c>
      <c r="D9" s="10" t="s">
        <v>23</v>
      </c>
      <c r="E9" s="16"/>
    </row>
    <row r="10" spans="1:5">
      <c r="A10" t="s">
        <v>18</v>
      </c>
      <c r="C10" s="8">
        <f>C9*2</f>
        <v>0</v>
      </c>
      <c r="E10" s="8">
        <f>E9*2</f>
        <v>0</v>
      </c>
    </row>
    <row r="11" spans="1:5">
      <c r="A11" s="1" t="s">
        <v>19</v>
      </c>
      <c r="B11" s="1"/>
      <c r="C11" s="9">
        <f>C10</f>
        <v>0</v>
      </c>
      <c r="E11" s="9">
        <f>E10</f>
        <v>0</v>
      </c>
    </row>
    <row r="12" spans="1:5">
      <c r="A12" s="1"/>
      <c r="B12" s="1"/>
      <c r="C12" s="9"/>
      <c r="E12" s="9"/>
    </row>
    <row r="13" spans="1:5">
      <c r="A13" s="1" t="s">
        <v>48</v>
      </c>
      <c r="B13" s="1"/>
      <c r="C13" s="20">
        <v>0</v>
      </c>
      <c r="E13" s="9"/>
    </row>
    <row r="14" spans="1:5">
      <c r="A14" s="1"/>
      <c r="B14" s="1"/>
      <c r="C14" s="9"/>
      <c r="E14" s="9"/>
    </row>
    <row r="15" spans="1:5">
      <c r="A15" s="1"/>
      <c r="B15" s="1"/>
      <c r="C15" s="9"/>
      <c r="E15" s="9"/>
    </row>
    <row r="16" spans="1:5">
      <c r="C16" s="4"/>
    </row>
    <row r="17" spans="1:23" s="44" customFormat="1">
      <c r="A17" s="44" t="s">
        <v>65</v>
      </c>
      <c r="C17" s="50">
        <v>43009</v>
      </c>
      <c r="D17" s="50">
        <v>43040</v>
      </c>
      <c r="E17" s="50">
        <v>43070</v>
      </c>
      <c r="F17" s="50">
        <v>43101</v>
      </c>
      <c r="G17" s="50">
        <v>43132</v>
      </c>
      <c r="H17" s="50">
        <v>43160</v>
      </c>
      <c r="I17" s="50">
        <v>43191</v>
      </c>
      <c r="J17" s="50">
        <v>43221</v>
      </c>
      <c r="K17" s="50">
        <v>43252</v>
      </c>
      <c r="L17" s="50">
        <v>43282</v>
      </c>
      <c r="M17" s="50">
        <v>43313</v>
      </c>
      <c r="N17" s="50">
        <v>43344</v>
      </c>
      <c r="O17" s="50">
        <v>43374</v>
      </c>
      <c r="P17" s="50">
        <v>43405</v>
      </c>
      <c r="Q17" s="50">
        <v>43435</v>
      </c>
      <c r="R17" s="50">
        <v>43466</v>
      </c>
      <c r="S17" s="50">
        <v>43497</v>
      </c>
      <c r="T17" s="50">
        <v>43525</v>
      </c>
      <c r="U17" s="50">
        <v>43556</v>
      </c>
      <c r="V17" s="50">
        <v>43586</v>
      </c>
      <c r="W17" s="50">
        <v>43617</v>
      </c>
    </row>
    <row r="19" spans="1:23">
      <c r="A19" s="2" t="s">
        <v>4</v>
      </c>
    </row>
    <row r="20" spans="1:23">
      <c r="A20" t="s">
        <v>20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  <row r="21" spans="1:23" ht="18">
      <c r="A21" t="s">
        <v>21</v>
      </c>
      <c r="C21" s="11">
        <f>IF($C$11&gt;0,$C$11,$E$11)</f>
        <v>0</v>
      </c>
      <c r="D21" s="11">
        <f t="shared" ref="D21:O21" si="0">IF($C$11&gt;0,$C$11,$E$11)</f>
        <v>0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</row>
    <row r="22" spans="1:23">
      <c r="A22" t="s">
        <v>28</v>
      </c>
      <c r="C22" s="6">
        <f>C20*C21</f>
        <v>0</v>
      </c>
      <c r="D22" s="6">
        <f t="shared" ref="D22:O22" si="1">D20*D21</f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</row>
    <row r="23" spans="1:23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3">
      <c r="A24" s="2" t="s">
        <v>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23">
      <c r="A25" t="s">
        <v>25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1:23" ht="18">
      <c r="A26" t="s">
        <v>26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</row>
    <row r="27" spans="1:23" ht="18">
      <c r="A27" t="s">
        <v>27</v>
      </c>
      <c r="C27" s="11">
        <f>C25+C26</f>
        <v>0</v>
      </c>
      <c r="D27" s="11">
        <f t="shared" ref="D27:O27" si="2">D25+D26</f>
        <v>0</v>
      </c>
      <c r="E27" s="11">
        <f t="shared" si="2"/>
        <v>0</v>
      </c>
      <c r="F27" s="11">
        <f t="shared" si="2"/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</row>
    <row r="28" spans="1:23">
      <c r="A28" t="s">
        <v>29</v>
      </c>
      <c r="C28" s="6">
        <f>C27*4</f>
        <v>0</v>
      </c>
      <c r="D28" s="6">
        <f t="shared" ref="D28:O28" si="3">D27*4</f>
        <v>0</v>
      </c>
      <c r="E28" s="6">
        <f t="shared" si="3"/>
        <v>0</v>
      </c>
      <c r="F28" s="6">
        <f t="shared" si="3"/>
        <v>0</v>
      </c>
      <c r="G28" s="6">
        <f t="shared" si="3"/>
        <v>0</v>
      </c>
      <c r="H28" s="6">
        <f t="shared" si="3"/>
        <v>0</v>
      </c>
      <c r="I28" s="6">
        <f t="shared" si="3"/>
        <v>0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0</v>
      </c>
      <c r="O28" s="6">
        <f t="shared" si="3"/>
        <v>0</v>
      </c>
    </row>
    <row r="29" spans="1:23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3">
      <c r="A30" t="s">
        <v>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3">
      <c r="A31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23">
      <c r="A32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8">
      <c r="A33" t="s">
        <v>32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23">
        <v>0</v>
      </c>
      <c r="M33" s="18">
        <v>0</v>
      </c>
      <c r="N33" s="18">
        <v>0</v>
      </c>
      <c r="O33" s="18">
        <v>0</v>
      </c>
    </row>
    <row r="34" spans="1:15">
      <c r="A34" t="s">
        <v>33</v>
      </c>
      <c r="C34" s="6">
        <f>(C31*4)+C32+C33</f>
        <v>0</v>
      </c>
      <c r="D34" s="6">
        <f t="shared" ref="D34:O34" si="4">(D31*4)+D32+D33</f>
        <v>0</v>
      </c>
      <c r="E34" s="6">
        <f t="shared" si="4"/>
        <v>0</v>
      </c>
      <c r="F34" s="6">
        <f t="shared" si="4"/>
        <v>0</v>
      </c>
      <c r="G34" s="6">
        <f t="shared" si="4"/>
        <v>0</v>
      </c>
      <c r="H34" s="6">
        <f t="shared" si="4"/>
        <v>0</v>
      </c>
      <c r="I34" s="6">
        <f t="shared" si="4"/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  <c r="M34" s="6">
        <f t="shared" si="4"/>
        <v>0</v>
      </c>
      <c r="N34" s="6">
        <f t="shared" si="4"/>
        <v>0</v>
      </c>
      <c r="O34" s="6">
        <f t="shared" si="4"/>
        <v>0</v>
      </c>
    </row>
    <row r="35" spans="1: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>
      <c r="A36" t="s">
        <v>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8">
      <c r="A37" t="s">
        <v>34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1:15">
      <c r="A38" t="s">
        <v>41</v>
      </c>
      <c r="C38" s="6">
        <f>C37</f>
        <v>0</v>
      </c>
      <c r="D38" s="6">
        <f t="shared" ref="D38:O38" si="5">D37</f>
        <v>0</v>
      </c>
      <c r="E38" s="6">
        <f t="shared" si="5"/>
        <v>0</v>
      </c>
      <c r="F38" s="6">
        <f t="shared" si="5"/>
        <v>0</v>
      </c>
      <c r="G38" s="6">
        <f t="shared" si="5"/>
        <v>0</v>
      </c>
      <c r="H38" s="6">
        <f t="shared" si="5"/>
        <v>0</v>
      </c>
      <c r="I38" s="6">
        <f t="shared" si="5"/>
        <v>0</v>
      </c>
      <c r="J38" s="6">
        <f t="shared" si="5"/>
        <v>0</v>
      </c>
      <c r="K38" s="6">
        <f t="shared" si="5"/>
        <v>0</v>
      </c>
      <c r="L38" s="6">
        <f t="shared" si="5"/>
        <v>0</v>
      </c>
      <c r="M38" s="6">
        <f t="shared" si="5"/>
        <v>0</v>
      </c>
      <c r="N38" s="6">
        <f t="shared" si="5"/>
        <v>0</v>
      </c>
      <c r="O38" s="6">
        <f t="shared" si="5"/>
        <v>0</v>
      </c>
    </row>
    <row r="39" spans="1: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t="s">
        <v>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A41" t="s">
        <v>35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</row>
    <row r="42" spans="1:15">
      <c r="A42" t="s">
        <v>21</v>
      </c>
      <c r="C42" s="6">
        <f>$C$11</f>
        <v>0</v>
      </c>
      <c r="D42" s="6">
        <f t="shared" ref="D42:O42" si="6">$C$11</f>
        <v>0</v>
      </c>
      <c r="E42" s="6">
        <f t="shared" si="6"/>
        <v>0</v>
      </c>
      <c r="F42" s="6">
        <f t="shared" si="6"/>
        <v>0</v>
      </c>
      <c r="G42" s="6">
        <f t="shared" si="6"/>
        <v>0</v>
      </c>
      <c r="H42" s="6">
        <f t="shared" si="6"/>
        <v>0</v>
      </c>
      <c r="I42" s="6">
        <f t="shared" si="6"/>
        <v>0</v>
      </c>
      <c r="J42" s="6">
        <f t="shared" si="6"/>
        <v>0</v>
      </c>
      <c r="K42" s="6">
        <f t="shared" si="6"/>
        <v>0</v>
      </c>
      <c r="L42" s="6">
        <f t="shared" si="6"/>
        <v>0</v>
      </c>
      <c r="M42" s="6">
        <f t="shared" si="6"/>
        <v>0</v>
      </c>
      <c r="N42" s="6">
        <f t="shared" si="6"/>
        <v>0</v>
      </c>
      <c r="O42" s="6">
        <f t="shared" si="6"/>
        <v>0</v>
      </c>
    </row>
    <row r="43" spans="1:15">
      <c r="A43" t="s">
        <v>36</v>
      </c>
      <c r="C43" s="6">
        <f>C41*C42</f>
        <v>0</v>
      </c>
      <c r="D43" s="6">
        <f t="shared" ref="D43:O43" si="7">D41*D42</f>
        <v>0</v>
      </c>
      <c r="E43" s="6">
        <f t="shared" si="7"/>
        <v>0</v>
      </c>
      <c r="F43" s="6">
        <f t="shared" si="7"/>
        <v>0</v>
      </c>
      <c r="G43" s="6">
        <f t="shared" si="7"/>
        <v>0</v>
      </c>
      <c r="H43" s="6">
        <f t="shared" si="7"/>
        <v>0</v>
      </c>
      <c r="I43" s="6">
        <f t="shared" si="7"/>
        <v>0</v>
      </c>
      <c r="J43" s="6">
        <f t="shared" si="7"/>
        <v>0</v>
      </c>
      <c r="K43" s="6">
        <f t="shared" si="7"/>
        <v>0</v>
      </c>
      <c r="L43" s="6">
        <f t="shared" si="7"/>
        <v>0</v>
      </c>
      <c r="M43" s="6">
        <f t="shared" si="7"/>
        <v>0</v>
      </c>
      <c r="N43" s="6">
        <f t="shared" si="7"/>
        <v>0</v>
      </c>
      <c r="O43" s="6">
        <f t="shared" si="7"/>
        <v>0</v>
      </c>
    </row>
    <row r="44" spans="1:15">
      <c r="A44" t="s">
        <v>37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>
      <c r="A45" t="s">
        <v>38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>
      <c r="A46" t="s">
        <v>39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8">
      <c r="A47" t="s">
        <v>40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>
      <c r="A48" t="s">
        <v>42</v>
      </c>
      <c r="C48" s="6">
        <f>C43+C44+C45+C46+(2*C47)</f>
        <v>0</v>
      </c>
      <c r="D48" s="6">
        <f t="shared" ref="D48:O48" si="8">D43+D44+D45+D46+(2*D47)</f>
        <v>0</v>
      </c>
      <c r="E48" s="6">
        <f t="shared" si="8"/>
        <v>0</v>
      </c>
      <c r="F48" s="6">
        <f t="shared" si="8"/>
        <v>0</v>
      </c>
      <c r="G48" s="6">
        <f t="shared" si="8"/>
        <v>0</v>
      </c>
      <c r="H48" s="6">
        <f t="shared" si="8"/>
        <v>0</v>
      </c>
      <c r="I48" s="6">
        <f t="shared" si="8"/>
        <v>0</v>
      </c>
      <c r="J48" s="6">
        <f t="shared" si="8"/>
        <v>0</v>
      </c>
      <c r="K48" s="6">
        <f t="shared" si="8"/>
        <v>0</v>
      </c>
      <c r="L48" s="6">
        <f t="shared" si="8"/>
        <v>0</v>
      </c>
      <c r="M48" s="6">
        <f t="shared" si="8"/>
        <v>0</v>
      </c>
      <c r="N48" s="6">
        <f t="shared" si="8"/>
        <v>0</v>
      </c>
      <c r="O48" s="6">
        <f t="shared" si="8"/>
        <v>0</v>
      </c>
    </row>
    <row r="49" spans="1:16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6">
      <c r="A50" t="s">
        <v>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>
      <c r="A51" t="s">
        <v>43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6">
      <c r="A52" t="s">
        <v>44</v>
      </c>
      <c r="C52" s="12">
        <f>$C$13</f>
        <v>0</v>
      </c>
      <c r="D52" s="12">
        <f t="shared" ref="D52:O52" si="9">$C$13</f>
        <v>0</v>
      </c>
      <c r="E52" s="12">
        <f t="shared" si="9"/>
        <v>0</v>
      </c>
      <c r="F52" s="12">
        <f t="shared" si="9"/>
        <v>0</v>
      </c>
      <c r="G52" s="12">
        <f t="shared" si="9"/>
        <v>0</v>
      </c>
      <c r="H52" s="12">
        <f t="shared" si="9"/>
        <v>0</v>
      </c>
      <c r="I52" s="12">
        <f t="shared" si="9"/>
        <v>0</v>
      </c>
      <c r="J52" s="12">
        <f t="shared" si="9"/>
        <v>0</v>
      </c>
      <c r="K52" s="12">
        <f t="shared" si="9"/>
        <v>0</v>
      </c>
      <c r="L52" s="12">
        <f t="shared" si="9"/>
        <v>0</v>
      </c>
      <c r="M52" s="12">
        <f t="shared" si="9"/>
        <v>0</v>
      </c>
      <c r="N52" s="12">
        <f t="shared" si="9"/>
        <v>0</v>
      </c>
      <c r="O52" s="12">
        <f t="shared" si="9"/>
        <v>0</v>
      </c>
    </row>
    <row r="53" spans="1:16">
      <c r="A53" t="s">
        <v>49</v>
      </c>
      <c r="C53" s="6">
        <f>C51*C52</f>
        <v>0</v>
      </c>
      <c r="D53" s="6">
        <f t="shared" ref="D53:O53" si="10">D51*D52</f>
        <v>0</v>
      </c>
      <c r="E53" s="6">
        <f t="shared" si="10"/>
        <v>0</v>
      </c>
      <c r="F53" s="6">
        <f t="shared" si="10"/>
        <v>0</v>
      </c>
      <c r="G53" s="6">
        <f t="shared" si="10"/>
        <v>0</v>
      </c>
      <c r="H53" s="6">
        <f t="shared" si="10"/>
        <v>0</v>
      </c>
      <c r="I53" s="6">
        <f t="shared" si="10"/>
        <v>0</v>
      </c>
      <c r="J53" s="6">
        <f t="shared" si="10"/>
        <v>0</v>
      </c>
      <c r="K53" s="6">
        <f t="shared" si="10"/>
        <v>0</v>
      </c>
      <c r="L53" s="6">
        <f t="shared" si="10"/>
        <v>0</v>
      </c>
      <c r="M53" s="6">
        <f t="shared" si="10"/>
        <v>0</v>
      </c>
      <c r="N53" s="6">
        <f t="shared" si="10"/>
        <v>0</v>
      </c>
      <c r="O53" s="6">
        <f t="shared" si="10"/>
        <v>0</v>
      </c>
    </row>
    <row r="54" spans="1:16">
      <c r="A54" t="s">
        <v>45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1"/>
    </row>
    <row r="55" spans="1:16" ht="18">
      <c r="A55" t="s">
        <v>46</v>
      </c>
      <c r="C55" s="11">
        <f>C53-C54</f>
        <v>0</v>
      </c>
      <c r="D55" s="11">
        <f t="shared" ref="D55:O55" si="11">D53-D54</f>
        <v>0</v>
      </c>
      <c r="E55" s="11">
        <f t="shared" si="11"/>
        <v>0</v>
      </c>
      <c r="F55" s="11">
        <f t="shared" si="11"/>
        <v>0</v>
      </c>
      <c r="G55" s="11">
        <f t="shared" si="11"/>
        <v>0</v>
      </c>
      <c r="H55" s="11">
        <f t="shared" si="11"/>
        <v>0</v>
      </c>
      <c r="I55" s="11">
        <f t="shared" si="11"/>
        <v>0</v>
      </c>
      <c r="J55" s="11">
        <f t="shared" si="11"/>
        <v>0</v>
      </c>
      <c r="K55" s="11">
        <f t="shared" si="11"/>
        <v>0</v>
      </c>
      <c r="L55" s="11">
        <f t="shared" si="11"/>
        <v>0</v>
      </c>
      <c r="M55" s="11">
        <f t="shared" si="11"/>
        <v>0</v>
      </c>
      <c r="N55" s="11">
        <f t="shared" si="11"/>
        <v>0</v>
      </c>
      <c r="O55" s="11">
        <f t="shared" si="11"/>
        <v>0</v>
      </c>
    </row>
    <row r="56" spans="1:16">
      <c r="A56" t="s">
        <v>47</v>
      </c>
      <c r="C56" s="6">
        <f>C55*2</f>
        <v>0</v>
      </c>
      <c r="D56" s="6">
        <f t="shared" ref="D56:O56" si="12">D55*2</f>
        <v>0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0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</row>
    <row r="57" spans="1:16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6">
      <c r="A58" t="s">
        <v>50</v>
      </c>
      <c r="C58" s="6">
        <f>C22+C28+C34+C38+C48+C56</f>
        <v>0</v>
      </c>
      <c r="D58" s="6">
        <f t="shared" ref="D58:O58" si="13">D22+D28+D34+D38+D48+D56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</row>
    <row r="59" spans="1:16">
      <c r="C59" s="5"/>
    </row>
    <row r="60" spans="1:16">
      <c r="C60" s="5"/>
    </row>
    <row r="61" spans="1:16">
      <c r="C61" s="5"/>
    </row>
    <row r="62" spans="1:16">
      <c r="C62" s="5"/>
    </row>
    <row r="63" spans="1:16">
      <c r="C63" s="5"/>
    </row>
  </sheetData>
  <pageMargins left="0.7" right="0.7" top="0.75" bottom="0.75" header="0.3" footer="0.3"/>
  <pageSetup scale="58" orientation="landscape" r:id="rId1"/>
  <headerFooter>
    <oddHeader>&amp;LSlicing Pie&amp;RGrunt Fund Calculator</oddHeader>
    <oddFooter>&amp;Lby, Mike Moyer&amp;R&amp;A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The Grunt Fund</vt:lpstr>
      <vt:lpstr>The Pie</vt:lpstr>
      <vt:lpstr>Grunt 1</vt:lpstr>
      <vt:lpstr>Grunt 2</vt:lpstr>
      <vt:lpstr>Grunt 3</vt:lpstr>
      <vt:lpstr>Grunt 4</vt:lpstr>
      <vt:lpstr>Grunt 5</vt:lpstr>
      <vt:lpstr>Grunt 6</vt:lpstr>
      <vt:lpstr>Grunt 7</vt:lpstr>
      <vt:lpstr>Grunt 8</vt:lpstr>
      <vt:lpstr>Grunt 9</vt:lpstr>
      <vt:lpstr>Grunt 10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Moyer</dc:creator>
  <cp:lastModifiedBy>knut wimberger</cp:lastModifiedBy>
  <cp:lastPrinted>2012-09-28T15:23:43Z</cp:lastPrinted>
  <dcterms:created xsi:type="dcterms:W3CDTF">2012-09-28T12:54:53Z</dcterms:created>
  <dcterms:modified xsi:type="dcterms:W3CDTF">2018-08-13T23:59:30Z</dcterms:modified>
</cp:coreProperties>
</file>